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>
    <definedName name="JA">'Ark1'!#REF!</definedName>
    <definedName name="Levels">'[1]Levels'!$A:$A</definedName>
    <definedName name="Teams">'[1]Teams'!$A:$A</definedName>
  </definedNames>
  <calcPr fullCalcOnLoad="1"/>
</workbook>
</file>

<file path=xl/comments1.xml><?xml version="1.0" encoding="utf-8"?>
<comments xmlns="http://schemas.openxmlformats.org/spreadsheetml/2006/main">
  <authors>
    <author>Bruker</author>
    <author>Knut</author>
    <author>Eier</author>
  </authors>
  <commentList>
    <comment ref="C39" authorId="0">
      <text>
        <r>
          <rPr>
            <sz val="9"/>
            <rFont val="Tahoma"/>
            <family val="2"/>
          </rPr>
          <t xml:space="preserve">Hvis diett er avtalt, skriv "JA"
</t>
        </r>
      </text>
    </comment>
    <comment ref="G35" authorId="0">
      <text>
        <r>
          <rPr>
            <sz val="9"/>
            <color indexed="8"/>
            <rFont val="Tahoma"/>
            <family val="2"/>
          </rPr>
          <t xml:space="preserve">Uten bilag heter "ulegitimert" på Statens "språk"!
</t>
        </r>
      </text>
    </comment>
    <comment ref="C9" authorId="1">
      <text>
        <r>
          <rPr>
            <sz val="9"/>
            <rFont val="Tahoma"/>
            <family val="2"/>
          </rPr>
          <t>Bruk tabulatortasten, så kommer du automatisk til de celler som skal fylles ut.</t>
        </r>
      </text>
    </comment>
    <comment ref="C34" authorId="2">
      <text>
        <r>
          <rPr>
            <sz val="10"/>
            <rFont val="Tahoma"/>
            <family val="2"/>
          </rPr>
          <t>Både overnatting og diett SKAL FORHÅNDSGODKJENNES av regionen. Statens satser.</t>
        </r>
      </text>
    </comment>
    <comment ref="I35" authorId="2">
      <text>
        <r>
          <rPr>
            <sz val="10"/>
            <rFont val="Tahoma"/>
            <family val="2"/>
          </rPr>
          <t xml:space="preserve">Skal forhåndsavtales m/regionen.
Uten bilag heter "ulegitimert" utgift på Statens "språk".
</t>
        </r>
        <r>
          <rPr>
            <b/>
            <sz val="10"/>
            <rFont val="Tahoma"/>
            <family val="2"/>
          </rPr>
          <t>Reg Midt</t>
        </r>
        <r>
          <rPr>
            <sz val="10"/>
            <rFont val="Tahoma"/>
            <family val="2"/>
          </rPr>
          <t>: Ca. 50 % av Statens sats for "ulegitimert" utgift</t>
        </r>
      </text>
    </comment>
  </commentList>
</comments>
</file>

<file path=xl/sharedStrings.xml><?xml version="1.0" encoding="utf-8"?>
<sst xmlns="http://schemas.openxmlformats.org/spreadsheetml/2006/main" count="105" uniqueCount="87">
  <si>
    <t>NEI</t>
  </si>
  <si>
    <t>JA</t>
  </si>
  <si>
    <t>?</t>
  </si>
  <si>
    <t>NBBF - REGION MIDT-NORGE</t>
  </si>
  <si>
    <t xml:space="preserve">Gjeldende fra </t>
  </si>
  <si>
    <t xml:space="preserve">Blanketten kan brukes både manuelt og elektronisk.  Skriv i celler med </t>
  </si>
  <si>
    <t>PERSONOPPLYSNINGER:</t>
  </si>
  <si>
    <t>Versjon</t>
  </si>
  <si>
    <t>Navn:</t>
  </si>
  <si>
    <t>Bilagnr</t>
  </si>
  <si>
    <t>Adresse:</t>
  </si>
  <si>
    <t>Dato</t>
  </si>
  <si>
    <t>Postnummer:</t>
  </si>
  <si>
    <t>Sted:</t>
  </si>
  <si>
    <t>Kontonr:</t>
  </si>
  <si>
    <t>KRAVTYPE:</t>
  </si>
  <si>
    <t>Reise</t>
  </si>
  <si>
    <t>Utgifter</t>
  </si>
  <si>
    <t>DOMMERGRAD:</t>
  </si>
  <si>
    <t>Aspirant</t>
  </si>
  <si>
    <t>Region</t>
  </si>
  <si>
    <t>Forbund</t>
  </si>
  <si>
    <t>FIBA</t>
  </si>
  <si>
    <t>KAMPER</t>
  </si>
  <si>
    <t>Dato:</t>
  </si>
  <si>
    <t xml:space="preserve">Fra </t>
  </si>
  <si>
    <t>Til</t>
  </si>
  <si>
    <t>Reisemåte:</t>
  </si>
  <si>
    <t>Sats</t>
  </si>
  <si>
    <t>Antall</t>
  </si>
  <si>
    <t xml:space="preserve">Antall </t>
  </si>
  <si>
    <r>
      <rPr>
        <b/>
        <sz val="10"/>
        <color indexed="10"/>
        <rFont val="Arial"/>
        <family val="2"/>
      </rPr>
      <t xml:space="preserve"># </t>
    </r>
    <r>
      <rPr>
        <sz val="10"/>
        <color indexed="8"/>
        <rFont val="Arial"/>
        <family val="2"/>
      </rPr>
      <t>Km-godtgjørelse v/distanse &gt; 50 km T/R</t>
    </r>
  </si>
  <si>
    <r>
      <t>Egen bil</t>
    </r>
    <r>
      <rPr>
        <b/>
        <sz val="10"/>
        <color indexed="10"/>
        <rFont val="Arial"/>
        <family val="2"/>
      </rPr>
      <t xml:space="preserve"> #</t>
    </r>
  </si>
  <si>
    <t>Pax</t>
  </si>
  <si>
    <t>km</t>
  </si>
  <si>
    <t xml:space="preserve">over </t>
  </si>
  <si>
    <t>km.</t>
  </si>
  <si>
    <t>Passasjer (Pax)</t>
  </si>
  <si>
    <t>Buss/tog/fly</t>
  </si>
  <si>
    <t>Bompenger</t>
  </si>
  <si>
    <t>Parkering</t>
  </si>
  <si>
    <t>Hotell eller lignende</t>
  </si>
  <si>
    <t>Totalt</t>
  </si>
  <si>
    <t>sats</t>
  </si>
  <si>
    <t>antall</t>
  </si>
  <si>
    <t>Diett, Kun utenbys</t>
  </si>
  <si>
    <t>Over 12 timer</t>
  </si>
  <si>
    <t>Til
utbetaling</t>
  </si>
  <si>
    <t>Anvist</t>
  </si>
  <si>
    <t>Signatur</t>
  </si>
  <si>
    <t>Markér her med</t>
  </si>
  <si>
    <t>JA eller NEI</t>
  </si>
  <si>
    <t>Utenbys</t>
  </si>
  <si>
    <t>lys gul bakgrunn</t>
  </si>
  <si>
    <t>Diverse andre
utgifter - 
beskrives:</t>
  </si>
  <si>
    <t>Bilag</t>
  </si>
  <si>
    <t>Lag A - Hjemmelag</t>
  </si>
  <si>
    <t>Lag B - Bortelag</t>
  </si>
  <si>
    <t>Underskrift (dommer)</t>
  </si>
  <si>
    <t>Attestert</t>
  </si>
  <si>
    <t>Navn</t>
  </si>
  <si>
    <t>Serie</t>
  </si>
  <si>
    <t>F.o.m. 6  t.o.m. 12 timer</t>
  </si>
  <si>
    <t>Reiser med overnatting</t>
  </si>
  <si>
    <t>UTKAST</t>
  </si>
  <si>
    <t>SUM REISEUTGIFTER - TIL UTBETALING:</t>
  </si>
  <si>
    <t>E-post:</t>
  </si>
  <si>
    <t>viola.gyorgyi@basket.no</t>
  </si>
  <si>
    <t>Mobil:</t>
  </si>
  <si>
    <t>905 03 116</t>
  </si>
  <si>
    <t>(Blanketten er beskyttet uten passord)</t>
  </si>
  <si>
    <t>Viola Györgyi</t>
  </si>
  <si>
    <t>REISEUTGIFTER - DIVERSE UTGIFTER</t>
  </si>
  <si>
    <t>REISEREGNING - DIVERSE UTGIFTER</t>
  </si>
  <si>
    <t>Postadresse: NBBF Region Midt, Ingvald Ystgaards vei 3A, 7047 Trondheim</t>
  </si>
  <si>
    <t xml:space="preserve"> Daglig leder:</t>
  </si>
  <si>
    <t>SUM REISEUTGIFTER OG DIVERSE UTGIFTER:</t>
  </si>
  <si>
    <t>Overnatting og</t>
  </si>
  <si>
    <t>SKAL FORHÅNDSGODKJENNES av regionen.</t>
  </si>
  <si>
    <t>Oppdatert for Statens satser fra</t>
  </si>
  <si>
    <t>https://www.altinn.no/starte-og-drive/arbeidsforhold/lonn/reise-og-diett/</t>
  </si>
  <si>
    <t>1-19</t>
  </si>
  <si>
    <t>Privat nattillegg</t>
  </si>
  <si>
    <t>Måltidsfradrag</t>
  </si>
  <si>
    <t>Frokost</t>
  </si>
  <si>
    <t>Lunsj</t>
  </si>
  <si>
    <t>Middag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</si>
</sst>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NOK&quot;\ #,##0;\-&quot;NOK&quot;\ #,##0"/>
    <numFmt numFmtId="165" formatCode="&quot;NOK&quot;\ #,##0;[Red]\-&quot;NOK&quot;\ #,##0"/>
    <numFmt numFmtId="166" formatCode="&quot;NOK&quot;\ #,##0.00;\-&quot;NOK&quot;\ #,##0.00"/>
    <numFmt numFmtId="167" formatCode="&quot;NOK&quot;\ #,##0.00;[Red]\-&quot;NOK&quot;\ #,##0.00"/>
    <numFmt numFmtId="168" formatCode="_-&quot;NOK&quot;\ * #,##0_-;\-&quot;NOK&quot;\ * #,##0_-;_-&quot;NOK&quot;\ * &quot;-&quot;_-;_-@_-"/>
    <numFmt numFmtId="169" formatCode="_-&quot;NOK&quot;\ * #,##0.00_-;\-&quot;NOK&quot;\ * #,##0.00_-;_-&quot;NOK&quot;\ 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dd/mm/yy;@"/>
    <numFmt numFmtId="179" formatCode="&quot;kr&quot;\ #,##0.00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  <numFmt numFmtId="184" formatCode="[$-414]d\.\ mmmm\ yyyy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color indexed="8"/>
      <name val="Tahoma"/>
      <family val="2"/>
    </font>
    <font>
      <b/>
      <sz val="24"/>
      <name val="Comic Sans MS"/>
      <family val="4"/>
    </font>
    <font>
      <b/>
      <sz val="18"/>
      <name val="Comic Sans MS"/>
      <family val="4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20"/>
      <name val="Comic Sans MS"/>
      <family val="4"/>
    </font>
    <font>
      <b/>
      <sz val="14"/>
      <color indexed="10"/>
      <name val="Comic Sans MS"/>
      <family val="4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 tint="0.04998999834060669"/>
      <name val="Arial"/>
      <family val="2"/>
    </font>
    <font>
      <b/>
      <sz val="10"/>
      <color theme="1"/>
      <name val="Arial"/>
      <family val="2"/>
    </font>
    <font>
      <sz val="10"/>
      <color theme="1" tint="0.04998999834060669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23" borderId="1" applyNumberFormat="0" applyAlignment="0" applyProtection="0"/>
    <xf numFmtId="0" fontId="57" fillId="0" borderId="2" applyNumberFormat="0" applyFill="0" applyAlignment="0" applyProtection="0"/>
    <xf numFmtId="177" fontId="0" fillId="0" borderId="0" applyFont="0" applyFill="0" applyBorder="0" applyAlignment="0" applyProtection="0"/>
    <xf numFmtId="0" fontId="58" fillId="24" borderId="3" applyNumberFormat="0" applyAlignment="0" applyProtection="0"/>
    <xf numFmtId="0" fontId="0" fillId="25" borderId="4" applyNumberFormat="0" applyFont="0" applyAlignment="0" applyProtection="0"/>
    <xf numFmtId="0" fontId="59" fillId="26" borderId="0" applyNumberFormat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75" fontId="0" fillId="0" borderId="0" applyFont="0" applyFill="0" applyBorder="0" applyAlignment="0" applyProtection="0"/>
    <xf numFmtId="0" fontId="65" fillId="20" borderId="9" applyNumberFormat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11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67" fillId="25" borderId="13" xfId="0" applyFont="1" applyFill="1" applyBorder="1" applyAlignment="1" applyProtection="1">
      <alignment vertical="center"/>
      <protection locked="0"/>
    </xf>
    <xf numFmtId="0" fontId="67" fillId="0" borderId="15" xfId="0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67" fillId="0" borderId="17" xfId="0" applyFont="1" applyBorder="1" applyAlignment="1">
      <alignment vertical="center"/>
    </xf>
    <xf numFmtId="0" fontId="67" fillId="0" borderId="18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67" fillId="25" borderId="20" xfId="0" applyFont="1" applyFill="1" applyBorder="1" applyAlignment="1" applyProtection="1">
      <alignment vertical="center"/>
      <protection locked="0"/>
    </xf>
    <xf numFmtId="0" fontId="67" fillId="0" borderId="21" xfId="0" applyFont="1" applyBorder="1" applyAlignment="1">
      <alignment vertical="center"/>
    </xf>
    <xf numFmtId="0" fontId="67" fillId="0" borderId="20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0" fontId="67" fillId="0" borderId="23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7" fillId="0" borderId="24" xfId="0" applyFont="1" applyBorder="1" applyAlignment="1">
      <alignment vertical="center"/>
    </xf>
    <xf numFmtId="0" fontId="67" fillId="25" borderId="25" xfId="0" applyFont="1" applyFill="1" applyBorder="1" applyAlignment="1" applyProtection="1">
      <alignment horizontal="center" vertical="center"/>
      <protection locked="0"/>
    </xf>
    <xf numFmtId="0" fontId="67" fillId="0" borderId="14" xfId="0" applyFont="1" applyBorder="1" applyAlignment="1">
      <alignment horizontal="centerContinuous" vertical="justify"/>
    </xf>
    <xf numFmtId="0" fontId="67" fillId="0" borderId="12" xfId="0" applyFont="1" applyBorder="1" applyAlignment="1">
      <alignment horizontal="centerContinuous" vertical="justify"/>
    </xf>
    <xf numFmtId="0" fontId="67" fillId="0" borderId="13" xfId="0" applyFont="1" applyBorder="1" applyAlignment="1">
      <alignment horizontal="centerContinuous" vertical="center"/>
    </xf>
    <xf numFmtId="0" fontId="67" fillId="0" borderId="14" xfId="0" applyFont="1" applyBorder="1" applyAlignment="1">
      <alignment horizontal="centerContinuous" vertical="center"/>
    </xf>
    <xf numFmtId="0" fontId="67" fillId="0" borderId="12" xfId="0" applyFont="1" applyBorder="1" applyAlignment="1">
      <alignment horizontal="centerContinuous" vertical="center"/>
    </xf>
    <xf numFmtId="0" fontId="67" fillId="0" borderId="26" xfId="0" applyFont="1" applyBorder="1" applyAlignment="1">
      <alignment vertical="center"/>
    </xf>
    <xf numFmtId="0" fontId="67" fillId="0" borderId="27" xfId="0" applyFont="1" applyBorder="1" applyAlignment="1">
      <alignment vertical="center"/>
    </xf>
    <xf numFmtId="0" fontId="67" fillId="0" borderId="28" xfId="0" applyFont="1" applyBorder="1" applyAlignment="1">
      <alignment vertical="center"/>
    </xf>
    <xf numFmtId="0" fontId="67" fillId="0" borderId="29" xfId="0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67" fillId="0" borderId="30" xfId="0" applyFont="1" applyBorder="1" applyAlignment="1">
      <alignment horizontal="centerContinuous" vertical="center"/>
    </xf>
    <xf numFmtId="0" fontId="67" fillId="0" borderId="31" xfId="0" applyFont="1" applyBorder="1" applyAlignment="1">
      <alignment horizontal="centerContinuous" vertical="center"/>
    </xf>
    <xf numFmtId="0" fontId="67" fillId="0" borderId="21" xfId="0" applyFont="1" applyBorder="1" applyAlignment="1">
      <alignment horizontal="centerContinuous" vertical="center"/>
    </xf>
    <xf numFmtId="0" fontId="67" fillId="0" borderId="17" xfId="0" applyFont="1" applyBorder="1" applyAlignment="1">
      <alignment horizontal="centerContinuous" vertical="center"/>
    </xf>
    <xf numFmtId="0" fontId="67" fillId="0" borderId="18" xfId="0" applyFont="1" applyBorder="1" applyAlignment="1">
      <alignment horizontal="centerContinuous" vertical="center"/>
    </xf>
    <xf numFmtId="0" fontId="67" fillId="0" borderId="32" xfId="0" applyFont="1" applyBorder="1" applyAlignment="1">
      <alignment horizontal="centerContinuous" vertical="center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Border="1" applyAlignment="1" applyProtection="1">
      <alignment vertical="center"/>
      <protection/>
    </xf>
    <xf numFmtId="0" fontId="67" fillId="0" borderId="32" xfId="0" applyFont="1" applyBorder="1" applyAlignment="1">
      <alignment vertical="center"/>
    </xf>
    <xf numFmtId="0" fontId="67" fillId="25" borderId="33" xfId="0" applyFont="1" applyFill="1" applyBorder="1" applyAlignment="1" applyProtection="1">
      <alignment horizontal="center" vertical="center"/>
      <protection locked="0"/>
    </xf>
    <xf numFmtId="1" fontId="70" fillId="0" borderId="0" xfId="0" applyNumberFormat="1" applyFont="1" applyFill="1" applyBorder="1" applyAlignment="1" applyProtection="1">
      <alignment horizontal="center" vertical="center"/>
      <protection/>
    </xf>
    <xf numFmtId="0" fontId="67" fillId="0" borderId="20" xfId="0" applyFont="1" applyFill="1" applyBorder="1" applyAlignment="1" applyProtection="1">
      <alignment vertical="center"/>
      <protection/>
    </xf>
    <xf numFmtId="0" fontId="69" fillId="0" borderId="34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69" fillId="0" borderId="35" xfId="0" applyFont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4" fontId="67" fillId="0" borderId="0" xfId="0" applyNumberFormat="1" applyFont="1" applyFill="1" applyBorder="1" applyAlignment="1">
      <alignment horizontal="centerContinuous" vertical="center"/>
    </xf>
    <xf numFmtId="0" fontId="67" fillId="0" borderId="0" xfId="0" applyFont="1" applyBorder="1" applyAlignment="1">
      <alignment horizontal="centerContinuous" vertical="center"/>
    </xf>
    <xf numFmtId="4" fontId="67" fillId="0" borderId="0" xfId="0" applyNumberFormat="1" applyFont="1" applyBorder="1" applyAlignment="1">
      <alignment horizontal="centerContinuous" vertical="center"/>
    </xf>
    <xf numFmtId="0" fontId="67" fillId="0" borderId="11" xfId="0" applyFont="1" applyBorder="1" applyAlignment="1">
      <alignment horizontal="centerContinuous" vertical="center"/>
    </xf>
    <xf numFmtId="0" fontId="69" fillId="0" borderId="36" xfId="0" applyFont="1" applyBorder="1" applyAlignment="1">
      <alignment vertical="center"/>
    </xf>
    <xf numFmtId="0" fontId="69" fillId="0" borderId="37" xfId="0" applyFont="1" applyBorder="1" applyAlignment="1">
      <alignment horizontal="centerContinuous" vertical="center"/>
    </xf>
    <xf numFmtId="0" fontId="69" fillId="0" borderId="26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0" fontId="67" fillId="0" borderId="19" xfId="0" applyFont="1" applyBorder="1" applyAlignment="1">
      <alignment horizontal="centerContinuous" vertical="center"/>
    </xf>
    <xf numFmtId="0" fontId="67" fillId="25" borderId="22" xfId="0" applyFont="1" applyFill="1" applyBorder="1" applyAlignment="1" applyProtection="1">
      <alignment horizontal="center" vertical="center"/>
      <protection locked="0"/>
    </xf>
    <xf numFmtId="0" fontId="67" fillId="0" borderId="19" xfId="0" applyFont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0" fontId="67" fillId="0" borderId="38" xfId="0" applyFont="1" applyBorder="1" applyAlignment="1">
      <alignment vertical="center"/>
    </xf>
    <xf numFmtId="0" fontId="67" fillId="0" borderId="39" xfId="0" applyFont="1" applyBorder="1" applyAlignment="1">
      <alignment vertical="center"/>
    </xf>
    <xf numFmtId="0" fontId="69" fillId="0" borderId="40" xfId="0" applyFont="1" applyBorder="1" applyAlignment="1">
      <alignment vertical="center"/>
    </xf>
    <xf numFmtId="0" fontId="67" fillId="0" borderId="26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69" fillId="0" borderId="0" xfId="0" applyFont="1" applyBorder="1" applyAlignment="1">
      <alignment horizontal="centerContinuous" vertical="center"/>
    </xf>
    <xf numFmtId="0" fontId="67" fillId="0" borderId="41" xfId="0" applyFont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centerContinuous" vertical="center"/>
      <protection/>
    </xf>
    <xf numFmtId="0" fontId="10" fillId="0" borderId="14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29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 horizontal="centerContinuous" vertical="center"/>
      <protection/>
    </xf>
    <xf numFmtId="0" fontId="2" fillId="0" borderId="42" xfId="0" applyFont="1" applyBorder="1" applyAlignment="1" applyProtection="1">
      <alignment horizontal="centerContinuous" vertical="center"/>
      <protection/>
    </xf>
    <xf numFmtId="0" fontId="2" fillId="0" borderId="20" xfId="0" applyFont="1" applyBorder="1" applyAlignment="1" applyProtection="1">
      <alignment horizontal="centerContinuous" vertical="center"/>
      <protection/>
    </xf>
    <xf numFmtId="0" fontId="0" fillId="0" borderId="20" xfId="0" applyFont="1" applyBorder="1" applyAlignment="1" applyProtection="1">
      <alignment horizontal="centerContinuous" vertical="center"/>
      <protection/>
    </xf>
    <xf numFmtId="0" fontId="0" fillId="0" borderId="21" xfId="0" applyBorder="1" applyAlignment="1" applyProtection="1">
      <alignment horizontal="centerContinuous" vertical="center"/>
      <protection/>
    </xf>
    <xf numFmtId="0" fontId="0" fillId="0" borderId="43" xfId="0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0" fillId="0" borderId="20" xfId="0" applyBorder="1" applyAlignment="1" applyProtection="1">
      <alignment horizontal="centerContinuous" vertical="center"/>
      <protection/>
    </xf>
    <xf numFmtId="0" fontId="9" fillId="0" borderId="34" xfId="0" applyFont="1" applyBorder="1" applyAlignment="1" applyProtection="1">
      <alignment horizontal="centerContinuous" vertical="center"/>
      <protection/>
    </xf>
    <xf numFmtId="0" fontId="9" fillId="0" borderId="27" xfId="0" applyFont="1" applyBorder="1" applyAlignment="1" applyProtection="1">
      <alignment horizontal="centerContinuous" vertical="center"/>
      <protection/>
    </xf>
    <xf numFmtId="0" fontId="0" fillId="0" borderId="27" xfId="0" applyBorder="1" applyAlignment="1" applyProtection="1">
      <alignment horizontal="centerContinuous" vertical="center"/>
      <protection/>
    </xf>
    <xf numFmtId="0" fontId="0" fillId="0" borderId="44" xfId="0" applyBorder="1" applyAlignment="1" applyProtection="1">
      <alignment horizontal="centerContinuous" vertical="center"/>
      <protection/>
    </xf>
    <xf numFmtId="0" fontId="67" fillId="0" borderId="28" xfId="0" applyFont="1" applyBorder="1" applyAlignment="1">
      <alignment horizontal="centerContinuous" vertical="center"/>
    </xf>
    <xf numFmtId="0" fontId="0" fillId="0" borderId="45" xfId="0" applyBorder="1" applyAlignment="1">
      <alignment horizontal="centerContinuous"/>
    </xf>
    <xf numFmtId="0" fontId="67" fillId="25" borderId="46" xfId="0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/>
    </xf>
    <xf numFmtId="0" fontId="67" fillId="25" borderId="40" xfId="0" applyFont="1" applyFill="1" applyBorder="1" applyAlignment="1" applyProtection="1">
      <alignment vertical="center"/>
      <protection locked="0"/>
    </xf>
    <xf numFmtId="0" fontId="0" fillId="0" borderId="44" xfId="0" applyBorder="1" applyAlignment="1">
      <alignment/>
    </xf>
    <xf numFmtId="0" fontId="67" fillId="0" borderId="36" xfId="0" applyFont="1" applyBorder="1" applyAlignment="1">
      <alignment horizontal="centerContinuous" vertical="center"/>
    </xf>
    <xf numFmtId="0" fontId="67" fillId="0" borderId="28" xfId="0" applyFont="1" applyBorder="1" applyAlignment="1">
      <alignment horizontal="centerContinuous" vertical="justify"/>
    </xf>
    <xf numFmtId="0" fontId="0" fillId="0" borderId="0" xfId="0" applyAlignment="1">
      <alignment vertical="center"/>
    </xf>
    <xf numFmtId="0" fontId="0" fillId="0" borderId="21" xfId="0" applyBorder="1" applyAlignment="1">
      <alignment/>
    </xf>
    <xf numFmtId="0" fontId="71" fillId="0" borderId="21" xfId="0" applyFont="1" applyBorder="1" applyAlignment="1">
      <alignment horizontal="right" vertical="center"/>
    </xf>
    <xf numFmtId="0" fontId="67" fillId="25" borderId="17" xfId="0" applyFont="1" applyFill="1" applyBorder="1" applyAlignment="1" applyProtection="1">
      <alignment horizontal="center" vertical="center"/>
      <protection locked="0"/>
    </xf>
    <xf numFmtId="0" fontId="67" fillId="0" borderId="47" xfId="0" applyFont="1" applyBorder="1" applyAlignment="1">
      <alignment vertical="center"/>
    </xf>
    <xf numFmtId="0" fontId="67" fillId="0" borderId="48" xfId="0" applyFont="1" applyBorder="1" applyAlignment="1">
      <alignment vertical="center"/>
    </xf>
    <xf numFmtId="0" fontId="72" fillId="0" borderId="48" xfId="0" applyFont="1" applyBorder="1" applyAlignment="1">
      <alignment horizontal="center" vertical="center"/>
    </xf>
    <xf numFmtId="0" fontId="67" fillId="0" borderId="49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0" fillId="0" borderId="20" xfId="0" applyFont="1" applyFill="1" applyBorder="1" applyAlignment="1" applyProtection="1">
      <alignment vertical="center"/>
      <protection/>
    </xf>
    <xf numFmtId="49" fontId="67" fillId="25" borderId="20" xfId="0" applyNumberFormat="1" applyFont="1" applyFill="1" applyBorder="1" applyAlignment="1" applyProtection="1">
      <alignment vertical="center"/>
      <protection locked="0"/>
    </xf>
    <xf numFmtId="0" fontId="73" fillId="0" borderId="19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7" fillId="34" borderId="0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1" fontId="20" fillId="0" borderId="0" xfId="0" applyNumberFormat="1" applyFont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178" fontId="69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" textRotation="90"/>
    </xf>
    <xf numFmtId="0" fontId="0" fillId="0" borderId="50" xfId="0" applyBorder="1" applyAlignment="1">
      <alignment/>
    </xf>
    <xf numFmtId="0" fontId="0" fillId="0" borderId="15" xfId="0" applyBorder="1" applyAlignment="1">
      <alignment/>
    </xf>
    <xf numFmtId="0" fontId="68" fillId="0" borderId="26" xfId="0" applyFont="1" applyBorder="1" applyAlignment="1" applyProtection="1">
      <alignment vertical="center"/>
      <protection/>
    </xf>
    <xf numFmtId="0" fontId="0" fillId="0" borderId="0" xfId="0" applyBorder="1" applyAlignment="1">
      <alignment horizontal="centerContinuous"/>
    </xf>
    <xf numFmtId="0" fontId="74" fillId="0" borderId="0" xfId="0" applyFont="1" applyBorder="1" applyAlignment="1">
      <alignment horizontal="centerContinuous" vertical="center"/>
    </xf>
    <xf numFmtId="0" fontId="75" fillId="0" borderId="0" xfId="0" applyFont="1" applyBorder="1" applyAlignment="1">
      <alignment horizontal="centerContinuous" vertical="center"/>
    </xf>
    <xf numFmtId="0" fontId="67" fillId="0" borderId="23" xfId="0" applyFont="1" applyBorder="1" applyAlignment="1">
      <alignment horizontal="centerContinuous" vertical="center"/>
    </xf>
    <xf numFmtId="0" fontId="0" fillId="0" borderId="26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centerContinuous" vertical="top"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right"/>
    </xf>
    <xf numFmtId="0" fontId="5" fillId="0" borderId="0" xfId="38" applyBorder="1" applyAlignment="1" applyProtection="1">
      <alignment horizontal="center"/>
      <protection/>
    </xf>
    <xf numFmtId="0" fontId="5" fillId="0" borderId="23" xfId="38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76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 applyProtection="1">
      <alignment horizontal="center" vertical="center"/>
      <protection/>
    </xf>
    <xf numFmtId="0" fontId="67" fillId="25" borderId="0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51" xfId="0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21" xfId="0" applyBorder="1" applyAlignment="1">
      <alignment vertical="center"/>
    </xf>
    <xf numFmtId="0" fontId="77" fillId="0" borderId="21" xfId="0" applyFont="1" applyBorder="1" applyAlignment="1">
      <alignment horizontal="right" vertical="center"/>
    </xf>
    <xf numFmtId="0" fontId="69" fillId="0" borderId="26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right"/>
      <protection/>
    </xf>
    <xf numFmtId="0" fontId="67" fillId="0" borderId="51" xfId="0" applyFont="1" applyBorder="1" applyAlignment="1">
      <alignment vertical="center"/>
    </xf>
    <xf numFmtId="0" fontId="67" fillId="0" borderId="52" xfId="0" applyFont="1" applyBorder="1" applyAlignment="1">
      <alignment horizontal="centerContinuous" vertical="center"/>
    </xf>
    <xf numFmtId="4" fontId="67" fillId="0" borderId="23" xfId="0" applyNumberFormat="1" applyFont="1" applyBorder="1" applyAlignment="1">
      <alignment horizontal="centerContinuous" vertical="center"/>
    </xf>
    <xf numFmtId="0" fontId="78" fillId="0" borderId="53" xfId="0" applyFont="1" applyBorder="1" applyAlignment="1">
      <alignment horizontal="center"/>
    </xf>
    <xf numFmtId="0" fontId="78" fillId="0" borderId="54" xfId="0" applyFont="1" applyBorder="1" applyAlignment="1">
      <alignment horizontal="center"/>
    </xf>
    <xf numFmtId="0" fontId="78" fillId="0" borderId="55" xfId="0" applyFont="1" applyBorder="1" applyAlignment="1">
      <alignment horizontal="center"/>
    </xf>
    <xf numFmtId="0" fontId="3" fillId="0" borderId="26" xfId="0" applyFont="1" applyBorder="1" applyAlignment="1">
      <alignment/>
    </xf>
    <xf numFmtId="1" fontId="78" fillId="0" borderId="22" xfId="0" applyNumberFormat="1" applyFont="1" applyFill="1" applyBorder="1" applyAlignment="1" applyProtection="1">
      <alignment horizontal="center" vertical="center"/>
      <protection/>
    </xf>
    <xf numFmtId="1" fontId="78" fillId="0" borderId="18" xfId="0" applyNumberFormat="1" applyFont="1" applyFill="1" applyBorder="1" applyAlignment="1" applyProtection="1">
      <alignment horizontal="center" vertical="center"/>
      <protection/>
    </xf>
    <xf numFmtId="0" fontId="67" fillId="0" borderId="56" xfId="0" applyFont="1" applyBorder="1" applyAlignment="1">
      <alignment vertical="center"/>
    </xf>
    <xf numFmtId="0" fontId="79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"/>
    </xf>
    <xf numFmtId="0" fontId="78" fillId="0" borderId="57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0" fillId="0" borderId="20" xfId="0" applyFont="1" applyFill="1" applyBorder="1" applyAlignment="1" applyProtection="1">
      <alignment vertical="center"/>
      <protection/>
    </xf>
    <xf numFmtId="0" fontId="2" fillId="0" borderId="21" xfId="0" applyFont="1" applyBorder="1" applyAlignment="1">
      <alignment horizontal="right" vertical="center"/>
    </xf>
    <xf numFmtId="0" fontId="0" fillId="0" borderId="22" xfId="0" applyBorder="1" applyAlignment="1">
      <alignment/>
    </xf>
    <xf numFmtId="1" fontId="67" fillId="0" borderId="21" xfId="0" applyNumberFormat="1" applyFont="1" applyFill="1" applyBorder="1" applyAlignment="1" applyProtection="1">
      <alignment horizontal="left" vertical="center"/>
      <protection/>
    </xf>
    <xf numFmtId="178" fontId="77" fillId="0" borderId="0" xfId="0" applyNumberFormat="1" applyFont="1" applyBorder="1" applyAlignment="1">
      <alignment horizontal="center" vertical="center"/>
    </xf>
    <xf numFmtId="4" fontId="67" fillId="0" borderId="20" xfId="0" applyNumberFormat="1" applyFont="1" applyFill="1" applyBorder="1" applyAlignment="1" applyProtection="1">
      <alignment horizontal="center" vertical="center"/>
      <protection/>
    </xf>
    <xf numFmtId="4" fontId="67" fillId="0" borderId="21" xfId="0" applyNumberFormat="1" applyFont="1" applyFill="1" applyBorder="1" applyAlignment="1" applyProtection="1">
      <alignment horizontal="center" vertical="center"/>
      <protection/>
    </xf>
    <xf numFmtId="4" fontId="67" fillId="0" borderId="17" xfId="0" applyNumberFormat="1" applyFont="1" applyFill="1" applyBorder="1" applyAlignment="1" applyProtection="1">
      <alignment horizontal="center" vertical="center"/>
      <protection/>
    </xf>
    <xf numFmtId="4" fontId="67" fillId="25" borderId="20" xfId="0" applyNumberFormat="1" applyFont="1" applyFill="1" applyBorder="1" applyAlignment="1" applyProtection="1">
      <alignment horizontal="center" vertical="center"/>
      <protection locked="0"/>
    </xf>
    <xf numFmtId="4" fontId="67" fillId="25" borderId="21" xfId="0" applyNumberFormat="1" applyFont="1" applyFill="1" applyBorder="1" applyAlignment="1" applyProtection="1">
      <alignment horizontal="center" vertical="center"/>
      <protection locked="0"/>
    </xf>
    <xf numFmtId="4" fontId="67" fillId="25" borderId="17" xfId="0" applyNumberFormat="1" applyFont="1" applyFill="1" applyBorder="1" applyAlignment="1" applyProtection="1">
      <alignment horizontal="center" vertical="center"/>
      <protection locked="0"/>
    </xf>
    <xf numFmtId="178" fontId="67" fillId="25" borderId="20" xfId="0" applyNumberFormat="1" applyFont="1" applyFill="1" applyBorder="1" applyAlignment="1" applyProtection="1">
      <alignment horizontal="center" vertical="center"/>
      <protection locked="0"/>
    </xf>
    <xf numFmtId="178" fontId="67" fillId="25" borderId="21" xfId="0" applyNumberFormat="1" applyFont="1" applyFill="1" applyBorder="1" applyAlignment="1" applyProtection="1">
      <alignment horizontal="center" vertical="center"/>
      <protection locked="0"/>
    </xf>
    <xf numFmtId="4" fontId="69" fillId="0" borderId="58" xfId="0" applyNumberFormat="1" applyFont="1" applyBorder="1" applyAlignment="1">
      <alignment horizontal="center" vertical="center"/>
    </xf>
    <xf numFmtId="4" fontId="69" fillId="0" borderId="27" xfId="0" applyNumberFormat="1" applyFont="1" applyBorder="1" applyAlignment="1">
      <alignment horizontal="center" vertical="center"/>
    </xf>
    <xf numFmtId="4" fontId="69" fillId="0" borderId="44" xfId="0" applyNumberFormat="1" applyFont="1" applyBorder="1" applyAlignment="1">
      <alignment horizontal="center" vertical="center"/>
    </xf>
    <xf numFmtId="178" fontId="77" fillId="0" borderId="21" xfId="0" applyNumberFormat="1" applyFont="1" applyBorder="1" applyAlignment="1">
      <alignment horizontal="center" vertical="center"/>
    </xf>
    <xf numFmtId="178" fontId="77" fillId="0" borderId="43" xfId="0" applyNumberFormat="1" applyFont="1" applyBorder="1" applyAlignment="1">
      <alignment horizontal="center" vertical="center"/>
    </xf>
    <xf numFmtId="0" fontId="67" fillId="25" borderId="13" xfId="0" applyFont="1" applyFill="1" applyBorder="1" applyAlignment="1" applyProtection="1">
      <alignment horizontal="center" vertical="center"/>
      <protection locked="0"/>
    </xf>
    <xf numFmtId="0" fontId="67" fillId="25" borderId="14" xfId="0" applyFont="1" applyFill="1" applyBorder="1" applyAlignment="1" applyProtection="1">
      <alignment horizontal="center" vertical="center"/>
      <protection locked="0"/>
    </xf>
    <xf numFmtId="0" fontId="67" fillId="25" borderId="29" xfId="0" applyFont="1" applyFill="1" applyBorder="1" applyAlignment="1" applyProtection="1">
      <alignment horizontal="center" vertical="center"/>
      <protection locked="0"/>
    </xf>
    <xf numFmtId="178" fontId="67" fillId="25" borderId="43" xfId="0" applyNumberFormat="1" applyFont="1" applyFill="1" applyBorder="1" applyAlignment="1" applyProtection="1">
      <alignment horizontal="center" vertical="center"/>
      <protection locked="0"/>
    </xf>
    <xf numFmtId="4" fontId="67" fillId="0" borderId="20" xfId="0" applyNumberFormat="1" applyFont="1" applyBorder="1" applyAlignment="1">
      <alignment horizontal="center" vertical="center"/>
    </xf>
    <xf numFmtId="4" fontId="67" fillId="0" borderId="21" xfId="0" applyNumberFormat="1" applyFont="1" applyBorder="1" applyAlignment="1">
      <alignment horizontal="center" vertical="center"/>
    </xf>
    <xf numFmtId="4" fontId="67" fillId="0" borderId="43" xfId="0" applyNumberFormat="1" applyFont="1" applyBorder="1" applyAlignment="1">
      <alignment horizontal="center" vertical="center"/>
    </xf>
    <xf numFmtId="0" fontId="5" fillId="0" borderId="59" xfId="38" applyBorder="1" applyAlignment="1" applyProtection="1">
      <alignment horizontal="center" vertical="center" textRotation="90"/>
      <protection/>
    </xf>
    <xf numFmtId="0" fontId="0" fillId="0" borderId="59" xfId="0" applyFont="1" applyFill="1" applyBorder="1" applyAlignment="1" applyProtection="1">
      <alignment horizontal="center" vertical="center" textRotation="90"/>
      <protection/>
    </xf>
    <xf numFmtId="0" fontId="0" fillId="0" borderId="59" xfId="0" applyFill="1" applyBorder="1" applyAlignment="1" applyProtection="1">
      <alignment horizontal="center" vertical="center" textRotation="90"/>
      <protection/>
    </xf>
    <xf numFmtId="0" fontId="0" fillId="0" borderId="60" xfId="0" applyFill="1" applyBorder="1" applyAlignment="1" applyProtection="1">
      <alignment horizontal="center" vertical="center" textRotation="90"/>
      <protection/>
    </xf>
    <xf numFmtId="178" fontId="0" fillId="0" borderId="0" xfId="0" applyNumberFormat="1" applyAlignment="1">
      <alignment horizontal="center"/>
    </xf>
    <xf numFmtId="0" fontId="0" fillId="0" borderId="59" xfId="0" applyFont="1" applyBorder="1" applyAlignment="1">
      <alignment horizontal="center" vertical="center" textRotation="90"/>
    </xf>
    <xf numFmtId="0" fontId="0" fillId="0" borderId="60" xfId="0" applyFont="1" applyBorder="1" applyAlignment="1">
      <alignment horizontal="center" vertical="center" textRotation="90"/>
    </xf>
    <xf numFmtId="2" fontId="78" fillId="0" borderId="20" xfId="0" applyNumberFormat="1" applyFont="1" applyBorder="1" applyAlignment="1">
      <alignment horizontal="center" vertical="center"/>
    </xf>
    <xf numFmtId="2" fontId="78" fillId="0" borderId="17" xfId="0" applyNumberFormat="1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 wrapText="1"/>
    </xf>
    <xf numFmtId="0" fontId="69" fillId="0" borderId="62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178" fontId="67" fillId="25" borderId="40" xfId="0" applyNumberFormat="1" applyFont="1" applyFill="1" applyBorder="1" applyAlignment="1" applyProtection="1">
      <alignment horizontal="center" vertical="center"/>
      <protection locked="0"/>
    </xf>
    <xf numFmtId="178" fontId="67" fillId="25" borderId="24" xfId="0" applyNumberFormat="1" applyFont="1" applyFill="1" applyBorder="1" applyAlignment="1" applyProtection="1">
      <alignment horizontal="center" vertical="center"/>
      <protection locked="0"/>
    </xf>
    <xf numFmtId="178" fontId="67" fillId="25" borderId="63" xfId="0" applyNumberFormat="1" applyFont="1" applyFill="1" applyBorder="1" applyAlignment="1" applyProtection="1">
      <alignment horizontal="center" vertical="center"/>
      <protection locked="0"/>
    </xf>
    <xf numFmtId="178" fontId="67" fillId="25" borderId="64" xfId="0" applyNumberFormat="1" applyFont="1" applyFill="1" applyBorder="1" applyAlignment="1" applyProtection="1">
      <alignment horizontal="center" vertical="center"/>
      <protection locked="0"/>
    </xf>
    <xf numFmtId="0" fontId="67" fillId="25" borderId="12" xfId="0" applyFont="1" applyFill="1" applyBorder="1" applyAlignment="1" applyProtection="1">
      <alignment horizontal="center" vertical="center"/>
      <protection locked="0"/>
    </xf>
    <xf numFmtId="0" fontId="73" fillId="25" borderId="22" xfId="0" applyFont="1" applyFill="1" applyBorder="1" applyAlignment="1" applyProtection="1">
      <alignment horizontal="center" vertical="center"/>
      <protection locked="0"/>
    </xf>
    <xf numFmtId="178" fontId="9" fillId="25" borderId="42" xfId="0" applyNumberFormat="1" applyFont="1" applyFill="1" applyBorder="1" applyAlignment="1" applyProtection="1">
      <alignment horizontal="center" vertical="center"/>
      <protection locked="0"/>
    </xf>
    <xf numFmtId="178" fontId="9" fillId="25" borderId="17" xfId="0" applyNumberFormat="1" applyFont="1" applyFill="1" applyBorder="1" applyAlignment="1" applyProtection="1">
      <alignment horizontal="center" vertical="center"/>
      <protection locked="0"/>
    </xf>
    <xf numFmtId="178" fontId="9" fillId="25" borderId="20" xfId="0" applyNumberFormat="1" applyFont="1" applyFill="1" applyBorder="1" applyAlignment="1" applyProtection="1">
      <alignment horizontal="center" vertical="center"/>
      <protection locked="0"/>
    </xf>
    <xf numFmtId="178" fontId="9" fillId="25" borderId="21" xfId="0" applyNumberFormat="1" applyFont="1" applyFill="1" applyBorder="1" applyAlignment="1" applyProtection="1">
      <alignment horizontal="center" vertical="center"/>
      <protection locked="0"/>
    </xf>
    <xf numFmtId="2" fontId="78" fillId="0" borderId="30" xfId="0" applyNumberFormat="1" applyFont="1" applyBorder="1" applyAlignment="1">
      <alignment horizontal="center" vertical="center"/>
    </xf>
    <xf numFmtId="2" fontId="78" fillId="0" borderId="31" xfId="0" applyNumberFormat="1" applyFont="1" applyBorder="1" applyAlignment="1">
      <alignment horizontal="center" vertical="center"/>
    </xf>
    <xf numFmtId="0" fontId="67" fillId="25" borderId="30" xfId="0" applyFont="1" applyFill="1" applyBorder="1" applyAlignment="1" applyProtection="1">
      <alignment horizontal="center" vertical="center"/>
      <protection locked="0"/>
    </xf>
    <xf numFmtId="0" fontId="67" fillId="25" borderId="31" xfId="0" applyFont="1" applyFill="1" applyBorder="1" applyAlignment="1" applyProtection="1">
      <alignment horizontal="center" vertical="center"/>
      <protection locked="0"/>
    </xf>
    <xf numFmtId="0" fontId="67" fillId="25" borderId="41" xfId="0" applyFont="1" applyFill="1" applyBorder="1" applyAlignment="1" applyProtection="1">
      <alignment horizontal="center" vertical="center"/>
      <protection locked="0"/>
    </xf>
    <xf numFmtId="0" fontId="0" fillId="0" borderId="65" xfId="0" applyFont="1" applyBorder="1" applyAlignment="1">
      <alignment horizontal="center" vertical="center" textRotation="90"/>
    </xf>
    <xf numFmtId="0" fontId="0" fillId="0" borderId="65" xfId="0" applyFont="1" applyBorder="1" applyAlignment="1" applyProtection="1">
      <alignment horizontal="center" vertical="center" textRotation="90"/>
      <protection/>
    </xf>
    <xf numFmtId="0" fontId="0" fillId="0" borderId="59" xfId="0" applyFont="1" applyBorder="1" applyAlignment="1" applyProtection="1">
      <alignment horizontal="center" vertical="center" textRotation="90"/>
      <protection/>
    </xf>
    <xf numFmtId="0" fontId="0" fillId="0" borderId="60" xfId="0" applyFont="1" applyBorder="1" applyAlignment="1" applyProtection="1">
      <alignment horizontal="center" vertical="center" textRotation="90"/>
      <protection/>
    </xf>
    <xf numFmtId="0" fontId="0" fillId="0" borderId="5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1" xfId="0" applyBorder="1" applyAlignment="1">
      <alignment horizontal="center"/>
    </xf>
    <xf numFmtId="4" fontId="69" fillId="0" borderId="66" xfId="0" applyNumberFormat="1" applyFont="1" applyBorder="1" applyAlignment="1">
      <alignment horizontal="center" vertical="center"/>
    </xf>
    <xf numFmtId="4" fontId="69" fillId="0" borderId="11" xfId="0" applyNumberFormat="1" applyFont="1" applyBorder="1" applyAlignment="1">
      <alignment horizontal="center" vertical="center"/>
    </xf>
    <xf numFmtId="4" fontId="69" fillId="0" borderId="52" xfId="0" applyNumberFormat="1" applyFont="1" applyBorder="1" applyAlignment="1">
      <alignment horizontal="center" vertical="center"/>
    </xf>
    <xf numFmtId="179" fontId="22" fillId="0" borderId="50" xfId="0" applyNumberFormat="1" applyFont="1" applyFill="1" applyBorder="1" applyAlignment="1" applyProtection="1">
      <alignment horizontal="center" vertical="center"/>
      <protection/>
    </xf>
    <xf numFmtId="179" fontId="22" fillId="0" borderId="15" xfId="0" applyNumberFormat="1" applyFont="1" applyFill="1" applyBorder="1" applyAlignment="1" applyProtection="1">
      <alignment horizontal="center" vertical="center"/>
      <protection/>
    </xf>
    <xf numFmtId="179" fontId="22" fillId="0" borderId="45" xfId="0" applyNumberFormat="1" applyFont="1" applyFill="1" applyBorder="1" applyAlignment="1" applyProtection="1">
      <alignment horizontal="center" vertical="center"/>
      <protection/>
    </xf>
    <xf numFmtId="179" fontId="22" fillId="0" borderId="26" xfId="0" applyNumberFormat="1" applyFont="1" applyFill="1" applyBorder="1" applyAlignment="1" applyProtection="1">
      <alignment horizontal="center" vertical="center"/>
      <protection/>
    </xf>
    <xf numFmtId="179" fontId="22" fillId="0" borderId="0" xfId="0" applyNumberFormat="1" applyFont="1" applyFill="1" applyBorder="1" applyAlignment="1" applyProtection="1">
      <alignment horizontal="center" vertical="center"/>
      <protection/>
    </xf>
    <xf numFmtId="179" fontId="22" fillId="0" borderId="23" xfId="0" applyNumberFormat="1" applyFont="1" applyFill="1" applyBorder="1" applyAlignment="1" applyProtection="1">
      <alignment horizontal="center" vertical="center"/>
      <protection/>
    </xf>
    <xf numFmtId="179" fontId="22" fillId="0" borderId="40" xfId="0" applyNumberFormat="1" applyFont="1" applyFill="1" applyBorder="1" applyAlignment="1" applyProtection="1">
      <alignment horizontal="center" vertical="center"/>
      <protection/>
    </xf>
    <xf numFmtId="179" fontId="22" fillId="0" borderId="24" xfId="0" applyNumberFormat="1" applyFont="1" applyFill="1" applyBorder="1" applyAlignment="1" applyProtection="1">
      <alignment horizontal="center" vertical="center"/>
      <protection/>
    </xf>
    <xf numFmtId="179" fontId="22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textRotation="90"/>
      <protection/>
    </xf>
    <xf numFmtId="0" fontId="0" fillId="0" borderId="59" xfId="0" applyBorder="1" applyAlignment="1" applyProtection="1">
      <alignment horizontal="center" vertical="center" textRotation="90"/>
      <protection/>
    </xf>
    <xf numFmtId="0" fontId="24" fillId="0" borderId="15" xfId="0" applyFont="1" applyBorder="1" applyAlignment="1" applyProtection="1">
      <alignment horizontal="center"/>
      <protection/>
    </xf>
    <xf numFmtId="0" fontId="24" fillId="0" borderId="45" xfId="0" applyFont="1" applyBorder="1" applyAlignment="1" applyProtection="1">
      <alignment horizontal="center"/>
      <protection/>
    </xf>
    <xf numFmtId="0" fontId="67" fillId="25" borderId="20" xfId="0" applyFont="1" applyFill="1" applyBorder="1" applyAlignment="1" applyProtection="1">
      <alignment horizontal="center" vertical="center"/>
      <protection locked="0"/>
    </xf>
    <xf numFmtId="0" fontId="67" fillId="25" borderId="21" xfId="0" applyFont="1" applyFill="1" applyBorder="1" applyAlignment="1" applyProtection="1">
      <alignment horizontal="center" vertical="center"/>
      <protection locked="0"/>
    </xf>
    <xf numFmtId="178" fontId="67" fillId="25" borderId="42" xfId="0" applyNumberFormat="1" applyFont="1" applyFill="1" applyBorder="1" applyAlignment="1" applyProtection="1">
      <alignment horizontal="center" vertical="center"/>
      <protection locked="0"/>
    </xf>
    <xf numFmtId="178" fontId="67" fillId="25" borderId="17" xfId="0" applyNumberFormat="1" applyFont="1" applyFill="1" applyBorder="1" applyAlignment="1" applyProtection="1">
      <alignment horizontal="center" vertical="center"/>
      <protection locked="0"/>
    </xf>
    <xf numFmtId="178" fontId="9" fillId="25" borderId="4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pic>
      <xdr:nvPicPr>
        <xdr:cNvPr id="1" name="Picture 10" descr="RI wheel -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3</xdr:col>
      <xdr:colOff>161925</xdr:colOff>
      <xdr:row>4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2400"/>
          <a:ext cx="923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ost.telenor.no/mobileoffice/Korrigert%20Nasjonale%20serier%202007-2008_Arbitersortert%2007.09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s"/>
      <sheetName val="Sports"/>
      <sheetName val="Levels"/>
      <sheetName val="Teams"/>
      <sheetName val="Sites"/>
    </sheetNames>
    <sheetDataSet>
      <sheetData sheetId="2">
        <row r="3">
          <cell r="A3" t="str">
            <v>1M</v>
          </cell>
        </row>
        <row r="4">
          <cell r="A4" t="str">
            <v>BLNO</v>
          </cell>
        </row>
        <row r="5">
          <cell r="A5" t="str">
            <v>KL</v>
          </cell>
        </row>
        <row r="6">
          <cell r="A6" t="str">
            <v>NCK</v>
          </cell>
        </row>
        <row r="7">
          <cell r="A7" t="str">
            <v>TCK</v>
          </cell>
        </row>
        <row r="8">
          <cell r="A8" t="str">
            <v>TCM</v>
          </cell>
        </row>
      </sheetData>
      <sheetData sheetId="3">
        <row r="3">
          <cell r="A3" t="str">
            <v>Amager BK</v>
          </cell>
        </row>
        <row r="4">
          <cell r="A4" t="str">
            <v>Ammerud</v>
          </cell>
        </row>
        <row r="5">
          <cell r="A5" t="str">
            <v>Asker Aliens</v>
          </cell>
        </row>
        <row r="6">
          <cell r="A6" t="str">
            <v>Asker G</v>
          </cell>
        </row>
        <row r="7">
          <cell r="A7" t="str">
            <v>Bærums Verk</v>
          </cell>
        </row>
        <row r="8">
          <cell r="A8" t="str">
            <v>Bærums Verk/3B</v>
          </cell>
        </row>
        <row r="9">
          <cell r="A9" t="str">
            <v>Brattholmen</v>
          </cell>
        </row>
        <row r="10">
          <cell r="A10" t="str">
            <v>BV/Ullern</v>
          </cell>
        </row>
        <row r="11">
          <cell r="A11" t="str">
            <v>Centrum</v>
          </cell>
        </row>
        <row r="12">
          <cell r="A12" t="str">
            <v>EOS</v>
          </cell>
        </row>
        <row r="13">
          <cell r="A13" t="str">
            <v>Fjellhamar Stallions</v>
          </cell>
        </row>
        <row r="14">
          <cell r="A14" t="str">
            <v>Frøya</v>
          </cell>
        </row>
        <row r="15">
          <cell r="A15" t="str">
            <v>Gimle</v>
          </cell>
        </row>
        <row r="16">
          <cell r="A16" t="str">
            <v>Harstad Vikings</v>
          </cell>
        </row>
        <row r="17">
          <cell r="A17" t="str">
            <v>Hop</v>
          </cell>
        </row>
        <row r="18">
          <cell r="A18" t="str">
            <v>Kongsberg Penguins</v>
          </cell>
        </row>
        <row r="19">
          <cell r="A19" t="str">
            <v>Kristiansand Pirates</v>
          </cell>
        </row>
        <row r="20">
          <cell r="A20" t="str">
            <v>Langhus</v>
          </cell>
        </row>
        <row r="21">
          <cell r="A21" t="str">
            <v>Newcastle Eagles</v>
          </cell>
        </row>
        <row r="22">
          <cell r="A22" t="str">
            <v>Nordstrand</v>
          </cell>
        </row>
        <row r="23">
          <cell r="A23" t="str">
            <v>Norge</v>
          </cell>
        </row>
        <row r="24">
          <cell r="A24" t="str">
            <v>NTNUI</v>
          </cell>
        </row>
        <row r="25">
          <cell r="A25" t="str">
            <v>OSI</v>
          </cell>
        </row>
        <row r="26">
          <cell r="A26" t="str">
            <v>Persbråten</v>
          </cell>
        </row>
        <row r="27">
          <cell r="A27" t="str">
            <v>Sandvika</v>
          </cell>
        </row>
        <row r="28">
          <cell r="A28" t="str">
            <v>Storbritannia</v>
          </cell>
        </row>
        <row r="29">
          <cell r="A29" t="str">
            <v>Taper_kv1</v>
          </cell>
        </row>
        <row r="30">
          <cell r="A30" t="str">
            <v>Taper_kv2</v>
          </cell>
        </row>
        <row r="31">
          <cell r="A31" t="str">
            <v>Taper_sm1</v>
          </cell>
        </row>
        <row r="32">
          <cell r="A32" t="str">
            <v>Taper_sm2</v>
          </cell>
        </row>
        <row r="33">
          <cell r="A33" t="str">
            <v>Tromsø Storm</v>
          </cell>
        </row>
        <row r="34">
          <cell r="A34" t="str">
            <v>Trondheim</v>
          </cell>
        </row>
        <row r="35">
          <cell r="A35" t="str">
            <v>Ukjent_1</v>
          </cell>
        </row>
        <row r="36">
          <cell r="A36" t="str">
            <v>Ukjent_2</v>
          </cell>
        </row>
        <row r="37">
          <cell r="A37" t="str">
            <v>Ukjent_3</v>
          </cell>
        </row>
        <row r="38">
          <cell r="A38" t="str">
            <v>Ukjent_4</v>
          </cell>
        </row>
        <row r="39">
          <cell r="A39" t="str">
            <v>Ukjent_A1</v>
          </cell>
        </row>
        <row r="40">
          <cell r="A40" t="str">
            <v>Ukjent_A2</v>
          </cell>
        </row>
        <row r="41">
          <cell r="A41" t="str">
            <v>Ukjent_A3</v>
          </cell>
        </row>
        <row r="42">
          <cell r="A42" t="str">
            <v>Ukjent_A4</v>
          </cell>
        </row>
        <row r="43">
          <cell r="A43" t="str">
            <v>Ukjent_B1</v>
          </cell>
        </row>
        <row r="44">
          <cell r="A44" t="str">
            <v>Ukjent_B2</v>
          </cell>
        </row>
        <row r="45">
          <cell r="A45" t="str">
            <v>Ukjent_B3</v>
          </cell>
        </row>
        <row r="46">
          <cell r="A46" t="str">
            <v>Ukjent_B4</v>
          </cell>
        </row>
        <row r="47">
          <cell r="A47" t="str">
            <v>Ukjent_K1</v>
          </cell>
        </row>
        <row r="48">
          <cell r="A48" t="str">
            <v>Ukjent_K2</v>
          </cell>
        </row>
        <row r="49">
          <cell r="A49" t="str">
            <v>Ukjent_M1</v>
          </cell>
        </row>
        <row r="50">
          <cell r="A50" t="str">
            <v>Ukjent_M2</v>
          </cell>
        </row>
        <row r="51">
          <cell r="A51" t="str">
            <v>Ullern</v>
          </cell>
        </row>
        <row r="52">
          <cell r="A52" t="str">
            <v>Ulriken Eagles</v>
          </cell>
        </row>
        <row r="53">
          <cell r="A53" t="str">
            <v>Un. of Wisconsin</v>
          </cell>
        </row>
        <row r="54">
          <cell r="A54" t="str">
            <v>Varden</v>
          </cell>
        </row>
        <row r="55">
          <cell r="A55" t="str">
            <v>Vinner_kv1</v>
          </cell>
        </row>
        <row r="56">
          <cell r="A56" t="str">
            <v>Vinner_kv2</v>
          </cell>
        </row>
        <row r="57">
          <cell r="A57" t="str">
            <v>Vinner_sm1</v>
          </cell>
        </row>
        <row r="58">
          <cell r="A58" t="str">
            <v>Vinner_sm2</v>
          </cell>
        </row>
        <row r="59">
          <cell r="A59" t="str">
            <v>Ytrebygda</v>
          </cell>
        </row>
        <row r="60">
          <cell r="A60" t="str">
            <v>TBA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ola.gyorgyi@basket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7"/>
  <sheetViews>
    <sheetView tabSelected="1" zoomScaleSheetLayoutView="100" workbookViewId="0" topLeftCell="A3">
      <selection activeCell="O37" sqref="O37:Q37"/>
    </sheetView>
  </sheetViews>
  <sheetFormatPr defaultColWidth="58.28125" defaultRowHeight="12.75" customHeight="1"/>
  <cols>
    <col min="1" max="1" width="4.421875" style="0" customWidth="1"/>
    <col min="2" max="2" width="4.7109375" style="0" customWidth="1"/>
    <col min="3" max="3" width="4.28125" style="0" customWidth="1"/>
    <col min="4" max="4" width="5.421875" style="0" customWidth="1"/>
    <col min="5" max="10" width="4.28125" style="0" customWidth="1"/>
    <col min="11" max="11" width="5.140625" style="0" customWidth="1"/>
    <col min="12" max="20" width="4.28125" style="0" customWidth="1"/>
    <col min="21" max="21" width="4.140625" style="0" customWidth="1"/>
    <col min="22" max="23" width="4.28125" style="0" customWidth="1"/>
    <col min="24" max="24" width="4.28125" style="66" customWidth="1"/>
    <col min="25" max="25" width="4.28125" style="0" customWidth="1"/>
    <col min="26" max="26" width="6.8515625" style="0" hidden="1" customWidth="1"/>
    <col min="27" max="28" width="4.28125" style="0" customWidth="1"/>
    <col min="29" max="40" width="5.421875" style="0" customWidth="1"/>
    <col min="41" max="41" width="8.140625" style="0" customWidth="1"/>
    <col min="42" max="118" width="6.140625" style="0" customWidth="1"/>
    <col min="119" max="123" width="5.140625" style="0" customWidth="1"/>
  </cols>
  <sheetData>
    <row r="1" spans="1:53" ht="39" customHeight="1">
      <c r="A1" s="136"/>
      <c r="B1" s="137"/>
      <c r="C1" s="11"/>
      <c r="D1" s="260" t="s">
        <v>3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1"/>
      <c r="U1" s="258" t="s">
        <v>74</v>
      </c>
      <c r="AJ1" s="109"/>
      <c r="AK1" s="110"/>
      <c r="AL1" s="109"/>
      <c r="AM1" s="109"/>
      <c r="AO1" s="111"/>
      <c r="AP1" s="112"/>
      <c r="AQ1" s="109"/>
      <c r="AR1" s="113"/>
      <c r="AS1" s="112"/>
      <c r="AT1" s="112"/>
      <c r="AU1" s="112"/>
      <c r="AV1" s="112"/>
      <c r="AW1" s="114"/>
      <c r="AX1" s="115"/>
      <c r="AY1" s="109"/>
      <c r="AZ1" s="109"/>
      <c r="BA1" s="109"/>
    </row>
    <row r="2" spans="1:53" ht="24" customHeight="1">
      <c r="A2" s="138"/>
      <c r="B2" s="4"/>
      <c r="C2" s="4"/>
      <c r="D2" s="171" t="s">
        <v>73</v>
      </c>
      <c r="E2" s="134"/>
      <c r="F2" s="139"/>
      <c r="G2" s="140"/>
      <c r="H2" s="141"/>
      <c r="I2" s="141"/>
      <c r="J2" s="139"/>
      <c r="K2" s="139"/>
      <c r="L2" s="139"/>
      <c r="M2" s="139"/>
      <c r="N2" s="139"/>
      <c r="O2" s="51"/>
      <c r="P2" s="51"/>
      <c r="Q2" s="51"/>
      <c r="R2" s="51"/>
      <c r="S2" s="51"/>
      <c r="T2" s="142"/>
      <c r="U2" s="259"/>
      <c r="AJ2" s="116"/>
      <c r="AK2" s="116"/>
      <c r="AL2" s="116"/>
      <c r="AM2" s="116"/>
      <c r="AO2" s="116"/>
      <c r="AP2" s="109"/>
      <c r="AQ2" s="117"/>
      <c r="AR2" s="118"/>
      <c r="AS2" s="116"/>
      <c r="AT2" s="116"/>
      <c r="AU2" s="119"/>
      <c r="AV2" s="116"/>
      <c r="AW2" s="116"/>
      <c r="AX2" s="109"/>
      <c r="AY2" s="120"/>
      <c r="AZ2" s="109"/>
      <c r="BA2" s="121"/>
    </row>
    <row r="3" spans="1:41" ht="14.25" customHeight="1">
      <c r="A3" s="143"/>
      <c r="B3" s="144"/>
      <c r="C3" s="51"/>
      <c r="D3" s="66"/>
      <c r="E3" s="145"/>
      <c r="F3" s="122"/>
      <c r="G3" s="145"/>
      <c r="H3" s="66"/>
      <c r="I3" s="146"/>
      <c r="J3" s="147"/>
      <c r="K3" s="2"/>
      <c r="L3" s="147"/>
      <c r="M3" s="147"/>
      <c r="N3" s="147"/>
      <c r="O3" s="147"/>
      <c r="P3" s="147"/>
      <c r="Q3" s="147"/>
      <c r="R3" s="147"/>
      <c r="S3" s="147"/>
      <c r="T3" s="148"/>
      <c r="U3" s="259"/>
      <c r="AJ3" s="109"/>
      <c r="AK3" s="109"/>
      <c r="AL3" s="109"/>
      <c r="AM3" s="109"/>
      <c r="AO3" s="109"/>
    </row>
    <row r="4" spans="1:53" ht="12.75" customHeight="1" thickBot="1">
      <c r="A4" s="143"/>
      <c r="B4" s="144"/>
      <c r="C4" s="51"/>
      <c r="D4" s="2"/>
      <c r="E4" s="149"/>
      <c r="F4" s="149"/>
      <c r="G4" s="149"/>
      <c r="H4" s="66"/>
      <c r="I4" s="149"/>
      <c r="J4" s="149"/>
      <c r="K4" s="124"/>
      <c r="L4" s="123"/>
      <c r="M4" s="123"/>
      <c r="N4" s="66"/>
      <c r="O4" s="155"/>
      <c r="P4" s="155"/>
      <c r="Q4" s="155"/>
      <c r="R4" s="155"/>
      <c r="S4" s="155"/>
      <c r="T4" s="160" t="s">
        <v>70</v>
      </c>
      <c r="U4" s="259"/>
      <c r="AJ4" s="109"/>
      <c r="AK4" s="109"/>
      <c r="AL4" s="109"/>
      <c r="AM4" s="109"/>
      <c r="AO4" s="109"/>
      <c r="AP4" s="109"/>
      <c r="AQ4" s="109"/>
      <c r="AR4" s="109"/>
      <c r="AS4" s="109"/>
      <c r="AT4" s="109"/>
      <c r="AU4" s="109"/>
      <c r="AV4" s="124"/>
      <c r="AW4" s="123"/>
      <c r="AX4" s="123"/>
      <c r="AY4" s="125"/>
      <c r="AZ4" s="125"/>
      <c r="BA4" s="126"/>
    </row>
    <row r="5" spans="1:53" s="94" customFormat="1" ht="15" customHeight="1" thickBot="1">
      <c r="A5" s="143"/>
      <c r="B5" s="132"/>
      <c r="C5" s="132"/>
      <c r="D5" s="132"/>
      <c r="E5" s="98"/>
      <c r="F5" s="99"/>
      <c r="G5" s="100" t="s">
        <v>64</v>
      </c>
      <c r="H5" s="99"/>
      <c r="I5" s="101"/>
      <c r="J5" s="132"/>
      <c r="K5" s="132"/>
      <c r="L5" s="132"/>
      <c r="O5" s="61" t="s">
        <v>4</v>
      </c>
      <c r="P5" s="179">
        <v>43466</v>
      </c>
      <c r="Q5" s="179"/>
      <c r="S5" s="61" t="s">
        <v>7</v>
      </c>
      <c r="T5" s="150" t="s">
        <v>81</v>
      </c>
      <c r="U5" s="259"/>
      <c r="X5" s="132"/>
      <c r="AJ5" s="127"/>
      <c r="AK5" s="127"/>
      <c r="AL5" s="127"/>
      <c r="AM5" s="127"/>
      <c r="AO5" s="128"/>
      <c r="AP5" s="128"/>
      <c r="AQ5" s="128"/>
      <c r="AR5" s="128"/>
      <c r="AS5" s="127"/>
      <c r="AT5" s="127"/>
      <c r="AU5" s="127"/>
      <c r="AV5" s="123"/>
      <c r="AW5" s="124"/>
      <c r="AX5" s="124"/>
      <c r="AY5" s="129"/>
      <c r="AZ5" s="130"/>
      <c r="BA5" s="131"/>
    </row>
    <row r="6" spans="1:53" s="94" customFormat="1" ht="15" customHeight="1">
      <c r="A6" s="143"/>
      <c r="B6" s="151"/>
      <c r="C6" s="21"/>
      <c r="D6" s="2"/>
      <c r="E6" s="2"/>
      <c r="F6" s="132"/>
      <c r="G6" s="132"/>
      <c r="H6" s="132"/>
      <c r="I6" s="132"/>
      <c r="J6" s="132"/>
      <c r="K6" s="2"/>
      <c r="L6" s="170"/>
      <c r="M6" s="17"/>
      <c r="N6" s="156"/>
      <c r="O6" s="157"/>
      <c r="P6" s="157"/>
      <c r="Q6" s="157"/>
      <c r="R6" s="157" t="s">
        <v>79</v>
      </c>
      <c r="S6" s="191">
        <v>43466</v>
      </c>
      <c r="T6" s="192"/>
      <c r="U6" s="259"/>
      <c r="X6" s="132"/>
      <c r="AJ6" s="127"/>
      <c r="AK6" s="127"/>
      <c r="AL6" s="127"/>
      <c r="AM6" s="127"/>
      <c r="AO6" s="128"/>
      <c r="AP6" s="128"/>
      <c r="AQ6" s="128"/>
      <c r="AR6" s="128"/>
      <c r="AS6" s="127"/>
      <c r="AT6" s="127"/>
      <c r="AU6" s="127"/>
      <c r="AV6" s="123"/>
      <c r="AW6" s="124"/>
      <c r="AX6" s="124"/>
      <c r="AY6" s="129"/>
      <c r="AZ6" s="130"/>
      <c r="BA6" s="131"/>
    </row>
    <row r="7" spans="1:21" ht="15" customHeight="1">
      <c r="A7" s="143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52" t="s">
        <v>53</v>
      </c>
      <c r="P7" s="152"/>
      <c r="Q7" s="152"/>
      <c r="R7" s="152"/>
      <c r="S7" s="66"/>
      <c r="T7" s="142"/>
      <c r="U7" s="259"/>
    </row>
    <row r="8" spans="1:21" ht="20.25" customHeight="1" thickBot="1">
      <c r="A8" s="64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153"/>
      <c r="M8" s="153"/>
      <c r="N8" s="153"/>
      <c r="O8" s="22"/>
      <c r="P8" s="22"/>
      <c r="Q8" s="22"/>
      <c r="R8" s="22"/>
      <c r="S8" s="22"/>
      <c r="T8" s="154"/>
      <c r="U8" s="259"/>
    </row>
    <row r="9" spans="1:21" ht="15" customHeight="1">
      <c r="A9" s="62" t="s">
        <v>8</v>
      </c>
      <c r="B9" s="8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7"/>
      <c r="O9" s="11"/>
      <c r="P9" s="12" t="s">
        <v>9</v>
      </c>
      <c r="Q9" s="8"/>
      <c r="R9" s="193"/>
      <c r="S9" s="194"/>
      <c r="T9" s="195"/>
      <c r="U9" s="259"/>
    </row>
    <row r="10" spans="1:21" ht="14.25" customHeight="1">
      <c r="A10" s="63" t="s">
        <v>10</v>
      </c>
      <c r="B10" s="14"/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3"/>
      <c r="O10" s="2"/>
      <c r="P10" s="18" t="s">
        <v>11</v>
      </c>
      <c r="Q10" s="13"/>
      <c r="R10" s="186"/>
      <c r="S10" s="187"/>
      <c r="T10" s="196"/>
      <c r="U10" s="259"/>
    </row>
    <row r="11" spans="1:41" ht="15" customHeight="1">
      <c r="A11" s="63" t="s">
        <v>12</v>
      </c>
      <c r="B11" s="19"/>
      <c r="C11" s="15"/>
      <c r="D11" s="262"/>
      <c r="E11" s="263"/>
      <c r="F11" s="17" t="s">
        <v>13</v>
      </c>
      <c r="G11" s="17"/>
      <c r="H11" s="16"/>
      <c r="I11" s="17"/>
      <c r="J11" s="17"/>
      <c r="K11" s="17"/>
      <c r="L11" s="17"/>
      <c r="M11" s="17"/>
      <c r="N11" s="13"/>
      <c r="O11" s="2"/>
      <c r="P11" s="2"/>
      <c r="Q11" s="2"/>
      <c r="R11" s="2"/>
      <c r="S11" s="2"/>
      <c r="T11" s="20"/>
      <c r="U11" s="259"/>
      <c r="AL11" s="2"/>
      <c r="AM11" s="61"/>
      <c r="AO11" s="133"/>
    </row>
    <row r="12" spans="1:39" ht="15" customHeight="1">
      <c r="A12" s="63" t="s">
        <v>14</v>
      </c>
      <c r="B12" s="14"/>
      <c r="C12" s="15"/>
      <c r="D12" s="104"/>
      <c r="E12" s="17"/>
      <c r="F12" s="17"/>
      <c r="G12" s="17"/>
      <c r="H12" s="17"/>
      <c r="I12" s="17"/>
      <c r="J12" s="17"/>
      <c r="K12" s="17"/>
      <c r="L12" s="17"/>
      <c r="M12" s="17"/>
      <c r="N12" s="13"/>
      <c r="O12" s="2"/>
      <c r="P12" s="2"/>
      <c r="Q12" s="2"/>
      <c r="R12" s="2"/>
      <c r="S12" s="2"/>
      <c r="T12" s="20"/>
      <c r="U12" s="259"/>
      <c r="AK12" s="3"/>
      <c r="AL12" s="3"/>
      <c r="AM12" s="3"/>
    </row>
    <row r="13" spans="1:21" ht="7.5" customHeight="1">
      <c r="A13" s="2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0"/>
      <c r="U13" s="259"/>
    </row>
    <row r="14" spans="1:37" ht="15" customHeight="1">
      <c r="A14" s="33" t="s">
        <v>15</v>
      </c>
      <c r="B14" s="2"/>
      <c r="C14" s="2"/>
      <c r="D14" s="2"/>
      <c r="E14" s="59"/>
      <c r="F14" s="2" t="s">
        <v>16</v>
      </c>
      <c r="G14" s="2"/>
      <c r="H14" s="59"/>
      <c r="I14" s="2" t="s">
        <v>17</v>
      </c>
      <c r="J14" s="2"/>
      <c r="K14" s="107"/>
      <c r="L14" s="2"/>
      <c r="M14" s="2"/>
      <c r="N14" s="2"/>
      <c r="O14" s="2"/>
      <c r="P14" s="66"/>
      <c r="Q14" s="66"/>
      <c r="R14" s="2"/>
      <c r="S14" s="2"/>
      <c r="T14" s="20"/>
      <c r="U14" s="259"/>
      <c r="AK14" s="5"/>
    </row>
    <row r="15" spans="1:21" ht="7.5" customHeight="1">
      <c r="A15" s="29"/>
      <c r="B15" s="2"/>
      <c r="C15" s="2"/>
      <c r="D15" s="2"/>
      <c r="E15" s="2"/>
      <c r="F15" s="2"/>
      <c r="G15" s="2"/>
      <c r="H15" s="2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0"/>
      <c r="U15" s="259"/>
    </row>
    <row r="16" spans="1:21" ht="15" customHeight="1" thickBot="1">
      <c r="A16" s="64" t="s">
        <v>18</v>
      </c>
      <c r="B16" s="22"/>
      <c r="C16" s="22"/>
      <c r="D16" s="22"/>
      <c r="E16" s="23"/>
      <c r="F16" s="22" t="s">
        <v>19</v>
      </c>
      <c r="G16" s="22"/>
      <c r="H16" s="23"/>
      <c r="I16" s="22" t="s">
        <v>20</v>
      </c>
      <c r="J16" s="22"/>
      <c r="K16" s="23"/>
      <c r="L16" s="22" t="s">
        <v>21</v>
      </c>
      <c r="M16" s="22"/>
      <c r="N16" s="22"/>
      <c r="O16" s="22"/>
      <c r="P16" s="23"/>
      <c r="Q16" s="22" t="s">
        <v>22</v>
      </c>
      <c r="R16" s="22"/>
      <c r="S16" s="22"/>
      <c r="T16" s="161"/>
      <c r="U16" s="259"/>
    </row>
    <row r="17" spans="1:21" ht="7.5" customHeight="1" thickBot="1">
      <c r="A17" s="2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0"/>
      <c r="U17" s="259"/>
    </row>
    <row r="18" spans="1:21" ht="16.5" customHeight="1" thickBot="1">
      <c r="A18" s="92" t="s">
        <v>23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162"/>
      <c r="U18" s="259"/>
    </row>
    <row r="19" spans="1:21" ht="12.75" customHeight="1">
      <c r="A19" s="93" t="s">
        <v>61</v>
      </c>
      <c r="B19" s="24"/>
      <c r="C19" s="25"/>
      <c r="D19" s="26" t="s">
        <v>11</v>
      </c>
      <c r="E19" s="27"/>
      <c r="F19" s="27"/>
      <c r="G19" s="86" t="s">
        <v>56</v>
      </c>
      <c r="H19" s="27"/>
      <c r="I19" s="27"/>
      <c r="J19" s="27"/>
      <c r="K19" s="27"/>
      <c r="L19" s="28"/>
      <c r="M19" s="87"/>
      <c r="N19" s="86" t="s">
        <v>57</v>
      </c>
      <c r="O19" s="27"/>
      <c r="P19" s="27"/>
      <c r="Q19" s="27"/>
      <c r="R19" s="27"/>
      <c r="S19" s="27"/>
      <c r="T19" s="87"/>
      <c r="U19" s="259"/>
    </row>
    <row r="20" spans="1:21" ht="15" customHeight="1">
      <c r="A20" s="264"/>
      <c r="B20" s="187"/>
      <c r="C20" s="265"/>
      <c r="D20" s="186"/>
      <c r="E20" s="187"/>
      <c r="F20" s="187"/>
      <c r="G20" s="88"/>
      <c r="H20" s="15"/>
      <c r="I20" s="15"/>
      <c r="J20" s="17"/>
      <c r="K20" s="17"/>
      <c r="L20" s="17"/>
      <c r="M20" s="89"/>
      <c r="N20" s="88"/>
      <c r="O20" s="58"/>
      <c r="P20" s="58"/>
      <c r="Q20" s="58"/>
      <c r="R20" s="58"/>
      <c r="S20" s="58"/>
      <c r="T20" s="89"/>
      <c r="U20" s="259"/>
    </row>
    <row r="21" spans="1:21" ht="15" customHeight="1">
      <c r="A21" s="264"/>
      <c r="B21" s="187"/>
      <c r="C21" s="265"/>
      <c r="D21" s="186"/>
      <c r="E21" s="187"/>
      <c r="F21" s="187"/>
      <c r="G21" s="88"/>
      <c r="H21" s="15"/>
      <c r="I21" s="15"/>
      <c r="J21" s="17"/>
      <c r="K21" s="17"/>
      <c r="L21" s="17"/>
      <c r="M21" s="89"/>
      <c r="N21" s="88"/>
      <c r="O21" s="15"/>
      <c r="P21" s="15"/>
      <c r="Q21" s="15"/>
      <c r="R21" s="17"/>
      <c r="S21" s="17"/>
      <c r="T21" s="89"/>
      <c r="U21" s="259"/>
    </row>
    <row r="22" spans="1:24" ht="15" customHeight="1" thickBot="1">
      <c r="A22" s="218"/>
      <c r="B22" s="219"/>
      <c r="C22" s="220"/>
      <c r="D22" s="221"/>
      <c r="E22" s="219"/>
      <c r="F22" s="219"/>
      <c r="G22" s="90"/>
      <c r="H22" s="22"/>
      <c r="I22" s="22"/>
      <c r="J22" s="30"/>
      <c r="K22" s="30"/>
      <c r="L22" s="30"/>
      <c r="M22" s="91"/>
      <c r="N22" s="90"/>
      <c r="O22" s="22"/>
      <c r="P22" s="22"/>
      <c r="Q22" s="22"/>
      <c r="R22" s="30"/>
      <c r="S22" s="30"/>
      <c r="T22" s="91"/>
      <c r="U22" s="259"/>
      <c r="X22" s="106"/>
    </row>
    <row r="23" spans="1:21" ht="7.5" customHeight="1">
      <c r="A23" s="2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0"/>
      <c r="U23" s="259"/>
    </row>
    <row r="24" spans="1:21" ht="15" customHeight="1" thickBot="1">
      <c r="A24" s="33" t="s">
        <v>72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0"/>
      <c r="U24" s="205" t="s">
        <v>69</v>
      </c>
    </row>
    <row r="25" spans="1:21" ht="15" customHeight="1">
      <c r="A25" s="31" t="s">
        <v>24</v>
      </c>
      <c r="B25" s="7"/>
      <c r="C25" s="193"/>
      <c r="D25" s="194"/>
      <c r="E25" s="222"/>
      <c r="F25" s="12" t="s">
        <v>25</v>
      </c>
      <c r="G25" s="10"/>
      <c r="H25" s="9"/>
      <c r="I25" s="9"/>
      <c r="J25" s="9"/>
      <c r="K25" s="9"/>
      <c r="L25" s="9"/>
      <c r="M25" s="7"/>
      <c r="N25" s="12" t="s">
        <v>26</v>
      </c>
      <c r="O25" s="10"/>
      <c r="P25" s="9"/>
      <c r="Q25" s="9"/>
      <c r="R25" s="9"/>
      <c r="S25" s="9"/>
      <c r="T25" s="32"/>
      <c r="U25" s="205"/>
    </row>
    <row r="26" spans="1:21" ht="7.5" customHeight="1">
      <c r="A26" s="2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0"/>
      <c r="U26" s="205"/>
    </row>
    <row r="27" spans="1:21" ht="12.75" customHeight="1">
      <c r="A27" s="33" t="s">
        <v>27</v>
      </c>
      <c r="B27" s="2"/>
      <c r="C27" s="2"/>
      <c r="D27" s="2"/>
      <c r="E27" s="34" t="s">
        <v>28</v>
      </c>
      <c r="F27" s="35"/>
      <c r="G27" s="34" t="s">
        <v>29</v>
      </c>
      <c r="H27" s="35"/>
      <c r="I27" s="36" t="s">
        <v>30</v>
      </c>
      <c r="J27" s="36"/>
      <c r="K27" s="37"/>
      <c r="L27" s="2" t="s">
        <v>31</v>
      </c>
      <c r="M27" s="2"/>
      <c r="N27" s="2"/>
      <c r="O27" s="2"/>
      <c r="P27" s="2"/>
      <c r="Q27" s="2"/>
      <c r="R27" s="2"/>
      <c r="S27" s="2"/>
      <c r="T27" s="20"/>
      <c r="U27" s="205"/>
    </row>
    <row r="28" spans="1:21" ht="15" customHeight="1">
      <c r="A28" s="65" t="s">
        <v>32</v>
      </c>
      <c r="B28" s="2"/>
      <c r="C28" s="2"/>
      <c r="D28" s="2"/>
      <c r="E28" s="207">
        <v>3.5</v>
      </c>
      <c r="F28" s="208"/>
      <c r="G28" s="38" t="s">
        <v>33</v>
      </c>
      <c r="H28" s="39"/>
      <c r="I28" s="40" t="s">
        <v>34</v>
      </c>
      <c r="J28" s="223"/>
      <c r="K28" s="223"/>
      <c r="L28" s="2" t="s">
        <v>35</v>
      </c>
      <c r="M28" s="21">
        <v>50</v>
      </c>
      <c r="N28" s="2" t="s">
        <v>36</v>
      </c>
      <c r="O28" s="180">
        <f>IF(J28&lt;=M28,"",IF(J28&gt;M28,(J28*E28)))</f>
      </c>
      <c r="P28" s="181">
        <f>IF(SUM(P3:P26)&lt;O28,0,IF(SUM(P3:P26)&gt;=O28,(SUM(P3:P26))))</f>
        <v>0</v>
      </c>
      <c r="Q28" s="182">
        <f>IF(SUM(Q3:Q26)&lt;P28,0,IF(SUM(Q3:Q26)&gt;=P28,(SUM(Q3:Q26))))</f>
        <v>0</v>
      </c>
      <c r="R28" s="2"/>
      <c r="S28" s="2"/>
      <c r="T28" s="20"/>
      <c r="U28" s="205"/>
    </row>
    <row r="29" spans="1:21" ht="15" customHeight="1">
      <c r="A29" s="65" t="s">
        <v>37</v>
      </c>
      <c r="B29" s="2"/>
      <c r="C29" s="2"/>
      <c r="D29" s="2"/>
      <c r="E29" s="228">
        <v>1</v>
      </c>
      <c r="F29" s="229"/>
      <c r="G29" s="230"/>
      <c r="H29" s="231"/>
      <c r="I29" s="68" t="s">
        <v>34</v>
      </c>
      <c r="J29" s="232"/>
      <c r="K29" s="232"/>
      <c r="L29" s="2"/>
      <c r="M29" s="2"/>
      <c r="N29" s="2"/>
      <c r="O29" s="180">
        <f>IF(J28&lt;=M28,"",IF(J28&gt;M28,(E29*G29*J29)))</f>
      </c>
      <c r="P29" s="181">
        <f>IF(SUM(P7:P27)&lt;O29,0,IF(SUM(P7:P27)&gt;=O29,(SUM(P7:P27))))</f>
        <v>0</v>
      </c>
      <c r="Q29" s="182">
        <f>IF(SUM(Q7:Q27)&lt;P29,0,IF(SUM(Q7:Q27)&gt;=P29,(SUM(Q7:Q27))))</f>
        <v>0</v>
      </c>
      <c r="R29" s="2"/>
      <c r="S29" s="2"/>
      <c r="T29" s="20"/>
      <c r="U29" s="201" t="s">
        <v>68</v>
      </c>
    </row>
    <row r="30" spans="1:21" ht="15" customHeight="1">
      <c r="A30" s="65" t="s">
        <v>38</v>
      </c>
      <c r="B30" s="2"/>
      <c r="C30" s="2"/>
      <c r="D30" s="2" t="s">
        <v>55</v>
      </c>
      <c r="E30" s="16"/>
      <c r="F30" s="17"/>
      <c r="G30" s="17"/>
      <c r="H30" s="17"/>
      <c r="I30" s="17"/>
      <c r="J30" s="17"/>
      <c r="K30" s="17"/>
      <c r="L30" s="17"/>
      <c r="M30" s="13"/>
      <c r="N30" s="2"/>
      <c r="O30" s="183"/>
      <c r="P30" s="184"/>
      <c r="Q30" s="185"/>
      <c r="R30" s="2"/>
      <c r="S30" s="2"/>
      <c r="T30" s="20"/>
      <c r="U30" s="202"/>
    </row>
    <row r="31" spans="1:21" ht="15" customHeight="1" thickBot="1">
      <c r="A31" s="65" t="s">
        <v>39</v>
      </c>
      <c r="B31" s="2"/>
      <c r="C31" s="2"/>
      <c r="D31" s="2" t="s">
        <v>55</v>
      </c>
      <c r="E31" s="16"/>
      <c r="F31" s="17"/>
      <c r="G31" s="17"/>
      <c r="H31" s="17"/>
      <c r="I31" s="17"/>
      <c r="J31" s="17"/>
      <c r="K31" s="17"/>
      <c r="L31" s="17"/>
      <c r="M31" s="13"/>
      <c r="N31" s="2"/>
      <c r="O31" s="183"/>
      <c r="P31" s="184"/>
      <c r="Q31" s="185"/>
      <c r="R31" s="2"/>
      <c r="S31" s="2"/>
      <c r="T31" s="20"/>
      <c r="U31" s="203"/>
    </row>
    <row r="32" spans="1:21" ht="15" customHeight="1">
      <c r="A32" s="65" t="s">
        <v>40</v>
      </c>
      <c r="B32" s="2"/>
      <c r="C32" s="2"/>
      <c r="D32" s="2" t="s">
        <v>55</v>
      </c>
      <c r="E32" s="16"/>
      <c r="F32" s="17"/>
      <c r="G32" s="17"/>
      <c r="H32" s="17"/>
      <c r="I32" s="17"/>
      <c r="J32" s="17"/>
      <c r="K32" s="17"/>
      <c r="L32" s="17"/>
      <c r="M32" s="13"/>
      <c r="N32" s="2"/>
      <c r="O32" s="183"/>
      <c r="P32" s="184"/>
      <c r="Q32" s="185"/>
      <c r="R32" s="197">
        <f>SUM(O28:O32)</f>
        <v>0</v>
      </c>
      <c r="S32" s="198"/>
      <c r="T32" s="199"/>
      <c r="U32" s="200" t="s">
        <v>67</v>
      </c>
    </row>
    <row r="33" spans="1:21" ht="12.75" customHeight="1">
      <c r="A33" s="2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41"/>
      <c r="P33" s="2"/>
      <c r="Q33" s="2"/>
      <c r="R33" s="2"/>
      <c r="S33" s="2"/>
      <c r="T33" s="20"/>
      <c r="U33" s="200"/>
    </row>
    <row r="34" spans="1:21" ht="15" customHeight="1">
      <c r="A34" s="33" t="s">
        <v>77</v>
      </c>
      <c r="B34" s="2"/>
      <c r="C34" s="2"/>
      <c r="D34" s="2"/>
      <c r="E34" s="18" t="s">
        <v>41</v>
      </c>
      <c r="F34" s="17"/>
      <c r="G34" s="17"/>
      <c r="H34" s="17"/>
      <c r="I34" s="17"/>
      <c r="J34" s="17"/>
      <c r="K34" s="17"/>
      <c r="L34" s="17"/>
      <c r="M34" s="17" t="s">
        <v>42</v>
      </c>
      <c r="N34" s="13"/>
      <c r="O34" s="183"/>
      <c r="P34" s="184"/>
      <c r="Q34" s="185"/>
      <c r="R34" s="2"/>
      <c r="S34" s="2"/>
      <c r="T34" s="20"/>
      <c r="U34" s="200"/>
    </row>
    <row r="35" spans="1:31" ht="15" customHeight="1">
      <c r="A35" s="33" t="s">
        <v>45</v>
      </c>
      <c r="B35" s="2"/>
      <c r="C35" s="44"/>
      <c r="D35" s="2"/>
      <c r="E35" s="14" t="s">
        <v>82</v>
      </c>
      <c r="F35" s="15"/>
      <c r="G35" s="105"/>
      <c r="H35" s="42" t="s">
        <v>43</v>
      </c>
      <c r="I35" s="169">
        <v>435</v>
      </c>
      <c r="J35" s="14"/>
      <c r="K35" s="57"/>
      <c r="L35" s="60" t="s">
        <v>44</v>
      </c>
      <c r="M35" s="43"/>
      <c r="N35" s="2"/>
      <c r="O35" s="180">
        <f>IF($C$39="?","",IF($C$39="NEI","",IF($C$39="JA",I35*M35)))</f>
      </c>
      <c r="P35" s="181"/>
      <c r="Q35" s="182"/>
      <c r="R35" s="197">
        <f>SUM(O34:O35)</f>
        <v>0</v>
      </c>
      <c r="S35" s="198"/>
      <c r="T35" s="199"/>
      <c r="U35" s="200"/>
      <c r="AE35" s="66"/>
    </row>
    <row r="36" spans="1:31" ht="12.75" customHeight="1">
      <c r="A36" s="167" t="s">
        <v>78</v>
      </c>
      <c r="B36" s="66"/>
      <c r="C36" s="66"/>
      <c r="D36" s="2"/>
      <c r="E36" s="2"/>
      <c r="F36" s="2"/>
      <c r="G36" s="2"/>
      <c r="H36" s="2"/>
      <c r="I36" s="2"/>
      <c r="J36" s="2"/>
      <c r="K36" s="57"/>
      <c r="L36" s="61"/>
      <c r="M36" s="2"/>
      <c r="N36" s="2"/>
      <c r="O36" s="2"/>
      <c r="P36" s="2"/>
      <c r="Q36" s="2"/>
      <c r="R36" s="2"/>
      <c r="S36" s="2"/>
      <c r="T36" s="20"/>
      <c r="U36" s="200"/>
      <c r="AE36" s="172"/>
    </row>
    <row r="37" spans="1:31" ht="15" customHeight="1" thickBot="1">
      <c r="A37" s="33" t="s">
        <v>50</v>
      </c>
      <c r="B37" s="66"/>
      <c r="C37" s="66"/>
      <c r="D37" s="66"/>
      <c r="E37" s="103" t="s">
        <v>62</v>
      </c>
      <c r="F37" s="17"/>
      <c r="G37" s="17"/>
      <c r="H37" s="95"/>
      <c r="I37" s="95"/>
      <c r="J37" s="13" t="s">
        <v>43</v>
      </c>
      <c r="K37" s="168">
        <v>307</v>
      </c>
      <c r="L37" s="96" t="s">
        <v>44</v>
      </c>
      <c r="M37" s="59"/>
      <c r="N37" s="2"/>
      <c r="O37" s="180">
        <f>IF($C$39="?","",IF($C$39="NEI","",IF($C$39="JA",K37*M37)))</f>
      </c>
      <c r="P37" s="181"/>
      <c r="Q37" s="182"/>
      <c r="R37" s="2"/>
      <c r="S37" s="2"/>
      <c r="T37" s="20"/>
      <c r="U37" s="200"/>
      <c r="AE37" s="66"/>
    </row>
    <row r="38" spans="1:31" ht="15" customHeight="1" thickBot="1">
      <c r="A38" s="56" t="s">
        <v>51</v>
      </c>
      <c r="B38" s="51"/>
      <c r="C38" s="51"/>
      <c r="D38" s="67"/>
      <c r="E38" s="45" t="s">
        <v>46</v>
      </c>
      <c r="F38" s="17"/>
      <c r="G38" s="17"/>
      <c r="H38" s="95"/>
      <c r="I38" s="95"/>
      <c r="J38" s="13" t="s">
        <v>43</v>
      </c>
      <c r="K38" s="168">
        <v>570</v>
      </c>
      <c r="L38" s="96" t="s">
        <v>44</v>
      </c>
      <c r="M38" s="59"/>
      <c r="N38" s="2"/>
      <c r="O38" s="180">
        <f>IF($C$39="?","",IF($C$39="NEI","",IF($C$39="JA",K38*M38)))</f>
      </c>
      <c r="P38" s="181"/>
      <c r="Q38" s="182"/>
      <c r="R38" s="66"/>
      <c r="S38" s="66"/>
      <c r="T38" s="108"/>
      <c r="U38" s="200"/>
      <c r="Z38" s="164" t="s">
        <v>1</v>
      </c>
      <c r="AE38" s="66"/>
    </row>
    <row r="39" spans="1:31" ht="15" customHeight="1" thickBot="1">
      <c r="A39" s="33" t="s">
        <v>52</v>
      </c>
      <c r="B39" s="2"/>
      <c r="C39" s="1" t="s">
        <v>2</v>
      </c>
      <c r="D39" s="2"/>
      <c r="E39" s="103" t="s">
        <v>63</v>
      </c>
      <c r="F39" s="17"/>
      <c r="G39" s="17"/>
      <c r="H39" s="95"/>
      <c r="I39" s="95"/>
      <c r="J39" s="13" t="s">
        <v>43</v>
      </c>
      <c r="K39" s="168">
        <v>780</v>
      </c>
      <c r="L39" s="102" t="s">
        <v>44</v>
      </c>
      <c r="M39" s="97"/>
      <c r="N39" s="2"/>
      <c r="O39" s="180">
        <f>IF($C$39="?","",IF($C$39="NEI","",IF($C$39="JA",K39*M39)))</f>
      </c>
      <c r="P39" s="181"/>
      <c r="Q39" s="182"/>
      <c r="R39" s="197">
        <f>SUM(O37:O39)</f>
        <v>0</v>
      </c>
      <c r="S39" s="198"/>
      <c r="T39" s="199"/>
      <c r="U39" s="200"/>
      <c r="Z39" s="165" t="s">
        <v>0</v>
      </c>
      <c r="AE39" s="66"/>
    </row>
    <row r="40" spans="1:31" ht="15" customHeight="1">
      <c r="A40" s="33" t="s">
        <v>83</v>
      </c>
      <c r="B40" s="2"/>
      <c r="C40" s="2"/>
      <c r="D40" s="2"/>
      <c r="E40" s="175" t="s">
        <v>84</v>
      </c>
      <c r="F40" s="17"/>
      <c r="G40" s="59"/>
      <c r="H40" s="95" t="s">
        <v>85</v>
      </c>
      <c r="I40" s="177"/>
      <c r="J40" s="97"/>
      <c r="K40" s="178" t="s">
        <v>86</v>
      </c>
      <c r="L40" s="176"/>
      <c r="M40" s="59"/>
      <c r="N40" s="2"/>
      <c r="O40" s="180">
        <f>(0.2*G40+0.3*J40+0.5*M40)*R39</f>
        <v>0</v>
      </c>
      <c r="P40" s="181"/>
      <c r="Q40" s="182"/>
      <c r="R40" s="197">
        <f>R39-O40</f>
        <v>0</v>
      </c>
      <c r="S40" s="198"/>
      <c r="T40" s="199"/>
      <c r="U40" s="200"/>
      <c r="Z40" s="173"/>
      <c r="AE40" s="66"/>
    </row>
    <row r="41" spans="1:26" ht="18" customHeight="1" thickBot="1">
      <c r="A41" s="29"/>
      <c r="B41" s="2"/>
      <c r="C41" s="2"/>
      <c r="D41" s="2"/>
      <c r="E41" s="174" t="s">
        <v>80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0"/>
      <c r="U41" s="200"/>
      <c r="Z41" s="166" t="s">
        <v>2</v>
      </c>
    </row>
    <row r="42" spans="1:21" ht="15" customHeight="1">
      <c r="A42" s="209" t="s">
        <v>54</v>
      </c>
      <c r="B42" s="210"/>
      <c r="C42" s="210"/>
      <c r="D42" s="211"/>
      <c r="E42" s="16"/>
      <c r="F42" s="17"/>
      <c r="G42" s="17"/>
      <c r="H42" s="17"/>
      <c r="I42" s="17"/>
      <c r="J42" s="17"/>
      <c r="K42" s="17"/>
      <c r="L42" s="17"/>
      <c r="M42" s="17"/>
      <c r="N42" s="13"/>
      <c r="O42" s="183"/>
      <c r="P42" s="184"/>
      <c r="Q42" s="185"/>
      <c r="R42" s="2"/>
      <c r="S42" s="2"/>
      <c r="T42" s="20"/>
      <c r="U42" s="205" t="s">
        <v>66</v>
      </c>
    </row>
    <row r="43" spans="1:21" ht="15" customHeight="1">
      <c r="A43" s="212"/>
      <c r="B43" s="213"/>
      <c r="C43" s="213"/>
      <c r="D43" s="214"/>
      <c r="E43" s="16"/>
      <c r="F43" s="17"/>
      <c r="G43" s="17"/>
      <c r="H43" s="17"/>
      <c r="I43" s="17"/>
      <c r="J43" s="17"/>
      <c r="K43" s="17"/>
      <c r="L43" s="17"/>
      <c r="M43" s="17"/>
      <c r="N43" s="13"/>
      <c r="O43" s="183"/>
      <c r="P43" s="184"/>
      <c r="Q43" s="185"/>
      <c r="R43" s="2"/>
      <c r="S43" s="2"/>
      <c r="T43" s="20"/>
      <c r="U43" s="205"/>
    </row>
    <row r="44" spans="1:21" ht="15" customHeight="1" thickBot="1">
      <c r="A44" s="215"/>
      <c r="B44" s="216"/>
      <c r="C44" s="216"/>
      <c r="D44" s="217"/>
      <c r="E44" s="16"/>
      <c r="F44" s="17"/>
      <c r="G44" s="17"/>
      <c r="H44" s="17"/>
      <c r="I44" s="17"/>
      <c r="J44" s="17"/>
      <c r="K44" s="17"/>
      <c r="L44" s="17"/>
      <c r="M44" s="17"/>
      <c r="N44" s="13"/>
      <c r="O44" s="183"/>
      <c r="P44" s="184"/>
      <c r="Q44" s="185"/>
      <c r="R44" s="197">
        <f>SUM(O42:O44)</f>
        <v>0</v>
      </c>
      <c r="S44" s="198"/>
      <c r="T44" s="199"/>
      <c r="U44" s="206"/>
    </row>
    <row r="45" spans="1:30" ht="15" customHeight="1" thickBot="1">
      <c r="A45" s="46" t="s">
        <v>76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188">
        <f>R32+R35+R40+R44</f>
        <v>0</v>
      </c>
      <c r="S45" s="189"/>
      <c r="T45" s="190"/>
      <c r="U45" s="234" t="s">
        <v>71</v>
      </c>
      <c r="AC45" s="204"/>
      <c r="AD45" s="204"/>
    </row>
    <row r="46" spans="1:21" ht="7.5" customHeight="1" thickBot="1">
      <c r="A46" s="158"/>
      <c r="B46" s="159"/>
      <c r="C46" s="159"/>
      <c r="D46" s="15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  <c r="P46" s="51"/>
      <c r="Q46" s="51"/>
      <c r="R46" s="52"/>
      <c r="S46" s="52"/>
      <c r="T46" s="163"/>
      <c r="U46" s="235"/>
    </row>
    <row r="47" spans="1:21" ht="17.25" customHeight="1" thickBot="1">
      <c r="A47" s="54" t="s">
        <v>65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55"/>
      <c r="R47" s="243">
        <f>R32+R35+R40+R44</f>
        <v>0</v>
      </c>
      <c r="S47" s="244"/>
      <c r="T47" s="245"/>
      <c r="U47" s="235"/>
    </row>
    <row r="48" spans="1:21" ht="7.5" customHeight="1" thickBot="1">
      <c r="A48" s="2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0"/>
      <c r="U48" s="235"/>
    </row>
    <row r="49" spans="1:21" ht="25.5" customHeight="1" thickBot="1">
      <c r="A49" s="69" t="s">
        <v>58</v>
      </c>
      <c r="B49" s="70"/>
      <c r="C49" s="71"/>
      <c r="D49" s="72"/>
      <c r="E49" s="72"/>
      <c r="F49" s="69" t="s">
        <v>59</v>
      </c>
      <c r="G49" s="71"/>
      <c r="H49" s="71"/>
      <c r="I49" s="71"/>
      <c r="J49" s="71"/>
      <c r="K49" s="73"/>
      <c r="L49" s="69" t="s">
        <v>48</v>
      </c>
      <c r="M49" s="71"/>
      <c r="N49" s="71"/>
      <c r="O49" s="71"/>
      <c r="P49" s="74"/>
      <c r="Q49" s="74"/>
      <c r="R49" s="255" t="s">
        <v>47</v>
      </c>
      <c r="S49" s="256"/>
      <c r="T49" s="257"/>
      <c r="U49" s="236"/>
    </row>
    <row r="50" spans="1:21" ht="12.75" customHeight="1">
      <c r="A50" s="75" t="s">
        <v>11</v>
      </c>
      <c r="B50" s="76"/>
      <c r="C50" s="77" t="s">
        <v>60</v>
      </c>
      <c r="D50" s="78"/>
      <c r="E50" s="78"/>
      <c r="F50" s="75" t="s">
        <v>11</v>
      </c>
      <c r="G50" s="80"/>
      <c r="H50" s="77" t="s">
        <v>60</v>
      </c>
      <c r="I50" s="81"/>
      <c r="J50" s="78"/>
      <c r="K50" s="79"/>
      <c r="L50" s="75" t="s">
        <v>11</v>
      </c>
      <c r="M50" s="80"/>
      <c r="N50" s="77" t="s">
        <v>60</v>
      </c>
      <c r="O50" s="78"/>
      <c r="P50" s="78"/>
      <c r="Q50" s="78"/>
      <c r="R50" s="246">
        <f>R47</f>
        <v>0</v>
      </c>
      <c r="S50" s="247"/>
      <c r="T50" s="248"/>
      <c r="U50" s="233" t="s">
        <v>75</v>
      </c>
    </row>
    <row r="51" spans="1:21" ht="18" customHeight="1">
      <c r="A51" s="224"/>
      <c r="B51" s="225"/>
      <c r="C51" s="226"/>
      <c r="D51" s="227"/>
      <c r="E51" s="227"/>
      <c r="F51" s="224"/>
      <c r="G51" s="225"/>
      <c r="H51" s="226"/>
      <c r="I51" s="227"/>
      <c r="J51" s="227"/>
      <c r="K51" s="266"/>
      <c r="L51" s="224"/>
      <c r="M51" s="225"/>
      <c r="N51" s="226"/>
      <c r="O51" s="227"/>
      <c r="P51" s="227"/>
      <c r="Q51" s="227"/>
      <c r="R51" s="249"/>
      <c r="S51" s="250"/>
      <c r="T51" s="251"/>
      <c r="U51" s="205"/>
    </row>
    <row r="52" spans="1:21" ht="12.75" customHeight="1" thickBot="1">
      <c r="A52" s="82" t="s">
        <v>49</v>
      </c>
      <c r="B52" s="83"/>
      <c r="C52" s="83"/>
      <c r="D52" s="84"/>
      <c r="E52" s="84"/>
      <c r="F52" s="82" t="s">
        <v>49</v>
      </c>
      <c r="G52" s="83"/>
      <c r="H52" s="83"/>
      <c r="I52" s="83"/>
      <c r="J52" s="83"/>
      <c r="K52" s="85"/>
      <c r="L52" s="82" t="s">
        <v>49</v>
      </c>
      <c r="M52" s="84"/>
      <c r="N52" s="83"/>
      <c r="O52" s="83"/>
      <c r="P52" s="84"/>
      <c r="Q52" s="84"/>
      <c r="R52" s="249"/>
      <c r="S52" s="250"/>
      <c r="T52" s="251"/>
      <c r="U52" s="205"/>
    </row>
    <row r="53" spans="1:21" ht="12.75" customHeight="1">
      <c r="A53" s="237"/>
      <c r="B53" s="238"/>
      <c r="C53" s="238"/>
      <c r="D53" s="238"/>
      <c r="E53" s="239"/>
      <c r="F53" s="237"/>
      <c r="G53" s="238"/>
      <c r="H53" s="238"/>
      <c r="I53" s="238"/>
      <c r="J53" s="238"/>
      <c r="K53" s="239"/>
      <c r="L53" s="237"/>
      <c r="M53" s="238"/>
      <c r="N53" s="238"/>
      <c r="O53" s="238"/>
      <c r="P53" s="238"/>
      <c r="Q53" s="238"/>
      <c r="R53" s="249"/>
      <c r="S53" s="250"/>
      <c r="T53" s="251"/>
      <c r="U53" s="205"/>
    </row>
    <row r="54" spans="1:21" ht="16.5" customHeight="1" thickBot="1">
      <c r="A54" s="240"/>
      <c r="B54" s="241"/>
      <c r="C54" s="241"/>
      <c r="D54" s="241"/>
      <c r="E54" s="242"/>
      <c r="F54" s="240"/>
      <c r="G54" s="241"/>
      <c r="H54" s="241"/>
      <c r="I54" s="241"/>
      <c r="J54" s="241"/>
      <c r="K54" s="242"/>
      <c r="L54" s="240"/>
      <c r="M54" s="241"/>
      <c r="N54" s="241"/>
      <c r="O54" s="241"/>
      <c r="P54" s="241"/>
      <c r="Q54" s="241"/>
      <c r="R54" s="252"/>
      <c r="S54" s="253"/>
      <c r="T54" s="254"/>
      <c r="U54" s="206"/>
    </row>
    <row r="55" ht="12.75" customHeight="1">
      <c r="U55" s="135"/>
    </row>
    <row r="56" ht="12.75" customHeight="1">
      <c r="U56" s="135"/>
    </row>
    <row r="57" ht="12.75" customHeight="1">
      <c r="U57" s="135"/>
    </row>
  </sheetData>
  <sheetProtection sheet="1" objects="1" scenarios="1"/>
  <mergeCells count="59">
    <mergeCell ref="U1:U23"/>
    <mergeCell ref="A51:B51"/>
    <mergeCell ref="L51:M51"/>
    <mergeCell ref="D1:T1"/>
    <mergeCell ref="D11:E11"/>
    <mergeCell ref="A21:C21"/>
    <mergeCell ref="D21:F21"/>
    <mergeCell ref="A20:C20"/>
    <mergeCell ref="H51:K51"/>
    <mergeCell ref="U50:U54"/>
    <mergeCell ref="U45:U49"/>
    <mergeCell ref="A53:E54"/>
    <mergeCell ref="R47:T47"/>
    <mergeCell ref="F53:K54"/>
    <mergeCell ref="L53:Q54"/>
    <mergeCell ref="R50:T54"/>
    <mergeCell ref="R49:T49"/>
    <mergeCell ref="N51:Q51"/>
    <mergeCell ref="A42:D44"/>
    <mergeCell ref="A22:C22"/>
    <mergeCell ref="D22:F22"/>
    <mergeCell ref="C25:E25"/>
    <mergeCell ref="J28:K28"/>
    <mergeCell ref="F51:G51"/>
    <mergeCell ref="C51:E51"/>
    <mergeCell ref="E29:F29"/>
    <mergeCell ref="G29:H29"/>
    <mergeCell ref="J29:K29"/>
    <mergeCell ref="E28:F28"/>
    <mergeCell ref="O39:Q39"/>
    <mergeCell ref="R44:T44"/>
    <mergeCell ref="R32:T32"/>
    <mergeCell ref="O34:Q34"/>
    <mergeCell ref="O35:Q35"/>
    <mergeCell ref="R39:T39"/>
    <mergeCell ref="U32:U41"/>
    <mergeCell ref="R35:T35"/>
    <mergeCell ref="U29:U31"/>
    <mergeCell ref="O28:Q28"/>
    <mergeCell ref="AC45:AD45"/>
    <mergeCell ref="U42:U44"/>
    <mergeCell ref="O29:Q29"/>
    <mergeCell ref="U24:U28"/>
    <mergeCell ref="D20:F20"/>
    <mergeCell ref="R45:T45"/>
    <mergeCell ref="O42:Q42"/>
    <mergeCell ref="O43:Q43"/>
    <mergeCell ref="O44:Q44"/>
    <mergeCell ref="S6:T6"/>
    <mergeCell ref="R9:T9"/>
    <mergeCell ref="R10:T10"/>
    <mergeCell ref="O40:Q40"/>
    <mergeCell ref="R40:T40"/>
    <mergeCell ref="P5:Q5"/>
    <mergeCell ref="O37:Q37"/>
    <mergeCell ref="O38:Q38"/>
    <mergeCell ref="O30:Q30"/>
    <mergeCell ref="O31:Q31"/>
    <mergeCell ref="O32:Q32"/>
  </mergeCells>
  <dataValidations count="1">
    <dataValidation type="list" allowBlank="1" showInputMessage="1" showErrorMessage="1" sqref="C39">
      <formula1>$Z$38:$Z$41</formula1>
    </dataValidation>
  </dataValidations>
  <hyperlinks>
    <hyperlink ref="U32" r:id="rId1" display="viola.gyorgyi@basket.no"/>
  </hyperlinks>
  <printOptions/>
  <pageMargins left="0.7086614173228347" right="0.31496062992125984" top="0.7480314960629921" bottom="0.35433070866141736" header="0.31496062992125984" footer="0.31496062992125984"/>
  <pageSetup fitToHeight="0" orientation="portrait" paperSize="9" scale="92"/>
  <rowBreaks count="1" manualBreakCount="1">
    <brk id="54" max="255" man="1"/>
  </rowBreaks>
  <colBreaks count="1" manualBreakCount="1">
    <brk id="21" max="65535" man="1"/>
  </col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:C14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Reiseregning NBBF Midt Ver.  1-19</dc:title>
  <dc:subject/>
  <dc:creator>Knut Roald Myhre</dc:creator>
  <cp:keywords/>
  <dc:description/>
  <cp:lastModifiedBy>Riis, Ragnhild</cp:lastModifiedBy>
  <cp:lastPrinted>2017-01-18T10:32:39Z</cp:lastPrinted>
  <dcterms:created xsi:type="dcterms:W3CDTF">2009-01-11T20:07:29Z</dcterms:created>
  <dcterms:modified xsi:type="dcterms:W3CDTF">2019-12-09T09:28:26Z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4c4b583f0274252865add7beec5ad41">
    <vt:lpwstr>Dommer|8a4f7e4a-bd0e-429a-abc1-479925386a94</vt:lpwstr>
  </property>
  <property fmtid="{D5CDD505-2E9C-101B-9397-08002B2CF9AE}" pid="5" name="arDokumentkategori">
    <vt:lpwstr>116;#Dommer|8a4f7e4a-bd0e-429a-abc1-479925386a94</vt:lpwstr>
  </property>
  <property fmtid="{D5CDD505-2E9C-101B-9397-08002B2CF9AE}" pid="6" name="arRegion">
    <vt:lpwstr>28;#Region Midt|d53c15bb-0fb5-40ff-99ee-643af5355585</vt:lpwstr>
  </property>
  <property fmtid="{D5CDD505-2E9C-101B-9397-08002B2CF9AE}" pid="7" name="pa861b66bb934672a606683e77bd7985">
    <vt:lpwstr>Region Midt|d53c15bb-0fb5-40ff-99ee-643af5355585</vt:lpwstr>
  </property>
  <property fmtid="{D5CDD505-2E9C-101B-9397-08002B2CF9AE}" pid="8" name="TaxCatchAll">
    <vt:lpwstr>116;#Dommer|8a4f7e4a-bd0e-429a-abc1-479925386a94;#28;#Region Midt|d53c15bb-0fb5-40ff-99ee-643af5355585</vt:lpwstr>
  </property>
</Properties>
</file>